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bookViews>
  <sheets>
    <sheet name="Sheet1" sheetId="1" r:id="rId1"/>
    <sheet name="REKAPITULACIJA" sheetId="2" r:id="rId2"/>
  </sheets>
  <definedNames>
    <definedName name="_xlnm.Print_Area" localSheetId="0">Sheet1!$A$1:$K$55</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 i="1" l="1"/>
  <c r="F54" i="1" s="1"/>
  <c r="B3" i="2" s="1"/>
  <c r="H53" i="1" l="1"/>
  <c r="H54" i="1" s="1"/>
  <c r="F31" i="1"/>
  <c r="I53" i="1" l="1"/>
  <c r="I54" i="1" s="1"/>
  <c r="C3" i="2" s="1"/>
  <c r="H31" i="1"/>
  <c r="I31" i="1" s="1"/>
  <c r="F47" i="1" l="1"/>
  <c r="F46" i="1"/>
  <c r="F45" i="1"/>
  <c r="F44" i="1"/>
  <c r="F43" i="1"/>
  <c r="F42" i="1"/>
  <c r="F41" i="1"/>
  <c r="F40" i="1"/>
  <c r="F39" i="1"/>
  <c r="F38" i="1"/>
  <c r="F37" i="1"/>
  <c r="F36" i="1"/>
  <c r="F35" i="1"/>
  <c r="F34" i="1"/>
  <c r="F33" i="1"/>
  <c r="F32" i="1"/>
  <c r="F30" i="1"/>
  <c r="F29" i="1"/>
  <c r="F28" i="1"/>
  <c r="F27" i="1"/>
  <c r="F26" i="1"/>
  <c r="F25" i="1"/>
  <c r="F24" i="1"/>
  <c r="F23" i="1"/>
  <c r="F22" i="1"/>
  <c r="F21" i="1"/>
  <c r="F20" i="1"/>
  <c r="F19" i="1"/>
  <c r="F18" i="1"/>
  <c r="F17" i="1"/>
  <c r="F16" i="1"/>
  <c r="F15" i="1"/>
  <c r="F14" i="1"/>
  <c r="F13" i="1"/>
  <c r="F12" i="1"/>
  <c r="F11" i="1"/>
  <c r="F10" i="1"/>
  <c r="F9" i="1"/>
  <c r="F8" i="1"/>
  <c r="F7" i="1"/>
  <c r="H40" i="1" l="1"/>
  <c r="I40" i="1" s="1"/>
  <c r="H10" i="1"/>
  <c r="I10" i="1" s="1"/>
  <c r="H11" i="1"/>
  <c r="I11" i="1" s="1"/>
  <c r="H27" i="1"/>
  <c r="I27" i="1" s="1"/>
  <c r="H36" i="1"/>
  <c r="I36" i="1" s="1"/>
  <c r="H44" i="1"/>
  <c r="I44" i="1" s="1"/>
  <c r="H20" i="1"/>
  <c r="I20" i="1" s="1"/>
  <c r="H28" i="1"/>
  <c r="I28" i="1" s="1"/>
  <c r="H37" i="1"/>
  <c r="I37" i="1" s="1"/>
  <c r="H45" i="1"/>
  <c r="I45" i="1" s="1"/>
  <c r="H13" i="1"/>
  <c r="I13" i="1" s="1"/>
  <c r="H21" i="1"/>
  <c r="I21" i="1" s="1"/>
  <c r="H29" i="1"/>
  <c r="I29" i="1" s="1"/>
  <c r="H38" i="1"/>
  <c r="I38" i="1" s="1"/>
  <c r="H46" i="1"/>
  <c r="I46" i="1" s="1"/>
  <c r="H14" i="1"/>
  <c r="I14" i="1" s="1"/>
  <c r="H22" i="1"/>
  <c r="I22" i="1" s="1"/>
  <c r="H30" i="1"/>
  <c r="I30" i="1" s="1"/>
  <c r="H39" i="1"/>
  <c r="I39" i="1" s="1"/>
  <c r="H47" i="1"/>
  <c r="I47" i="1" s="1"/>
  <c r="H7" i="1"/>
  <c r="I7" i="1" s="1"/>
  <c r="H15" i="1"/>
  <c r="I15" i="1" s="1"/>
  <c r="H23" i="1"/>
  <c r="I23" i="1" s="1"/>
  <c r="H32" i="1"/>
  <c r="I32" i="1" s="1"/>
  <c r="H8" i="1"/>
  <c r="I8" i="1" s="1"/>
  <c r="H16" i="1"/>
  <c r="I16" i="1" s="1"/>
  <c r="H24" i="1"/>
  <c r="I24" i="1" s="1"/>
  <c r="H33" i="1"/>
  <c r="I33" i="1" s="1"/>
  <c r="H41" i="1"/>
  <c r="I41" i="1" s="1"/>
  <c r="H9" i="1"/>
  <c r="I9" i="1" s="1"/>
  <c r="H17" i="1"/>
  <c r="I17" i="1" s="1"/>
  <c r="H25" i="1"/>
  <c r="I25" i="1" s="1"/>
  <c r="H34" i="1"/>
  <c r="I34" i="1" s="1"/>
  <c r="H42" i="1"/>
  <c r="I42" i="1" s="1"/>
  <c r="H26" i="1"/>
  <c r="I26" i="1" s="1"/>
  <c r="H35" i="1"/>
  <c r="I35" i="1" s="1"/>
  <c r="H43" i="1"/>
  <c r="I43" i="1" s="1"/>
  <c r="H18" i="1"/>
  <c r="I18" i="1" s="1"/>
  <c r="H19" i="1"/>
  <c r="I19" i="1" s="1"/>
  <c r="H12" i="1"/>
  <c r="I12" i="1" s="1"/>
  <c r="F6" i="1"/>
  <c r="F48" i="1" s="1"/>
  <c r="B2" i="2" s="1"/>
  <c r="B4" i="2" s="1"/>
  <c r="H6" i="1" l="1"/>
  <c r="H48" i="1" s="1"/>
  <c r="I6" i="1" l="1"/>
  <c r="I48" i="1" s="1"/>
  <c r="C2" i="2" s="1"/>
  <c r="C4" i="2" s="1"/>
</calcChain>
</file>

<file path=xl/sharedStrings.xml><?xml version="1.0" encoding="utf-8"?>
<sst xmlns="http://schemas.openxmlformats.org/spreadsheetml/2006/main" count="159" uniqueCount="104">
  <si>
    <t>1. Grupa: Zatvoreni sistemi za vađenje krvi i urina s pripadajućim iglama i priborom</t>
  </si>
  <si>
    <t>Redni broj</t>
  </si>
  <si>
    <t>Opis stavke</t>
  </si>
  <si>
    <t>Jedinica mjere</t>
  </si>
  <si>
    <t>Proizvođač i zemlja  porijekla</t>
  </si>
  <si>
    <t>Naziv proizvoda i kataloški broj</t>
  </si>
  <si>
    <t>Jedinična cijena                        (bez PDV-a)</t>
  </si>
  <si>
    <t>1.</t>
  </si>
  <si>
    <t>Luer adapter</t>
  </si>
  <si>
    <t>kom</t>
  </si>
  <si>
    <t>2.</t>
  </si>
  <si>
    <t>Epruveta vakuum za biokemiju a' 1 ml, plastična sa zaštitnim čepom, (13x75) ili odgovarajuća*</t>
  </si>
  <si>
    <t>3.</t>
  </si>
  <si>
    <t>Epruveta vakuum za biokemiju s gelom a'  2,5 ml, plastična sa zaštitnim čepom, (13x75) ili odgovarajuća</t>
  </si>
  <si>
    <t>4.</t>
  </si>
  <si>
    <t>Epruveta vakuum za biokemiju s gelom a'  3,5 ml plastična sa zaštitnim čepom, (13x75) ili odgovarajuća</t>
  </si>
  <si>
    <t>5.</t>
  </si>
  <si>
    <t>Epruveta vakuum za biokemiju s gelom a'  5 ml plastična sa zaštitnim čepom, (13x100) ili odgovarajuća</t>
  </si>
  <si>
    <t>6.</t>
  </si>
  <si>
    <t>Epruveta vakuum za biokemiju s gelom a'  8 ml plastična (16x100) ili odgovarajuća</t>
  </si>
  <si>
    <t>7.</t>
  </si>
  <si>
    <t>Epruveta vakuum s LH a' 2 ml plastična sa zaštitnim čepom, (13x75) ili odgovarajuća</t>
  </si>
  <si>
    <t>8.</t>
  </si>
  <si>
    <t>Epruveta vakuum s LH a' 4 ml, plastična sa zaštitnim čepom (13x75) ili odgovarajuća</t>
  </si>
  <si>
    <t>9.</t>
  </si>
  <si>
    <t>10.</t>
  </si>
  <si>
    <t>Stalci za  manje SE epruvete</t>
  </si>
  <si>
    <t>11.</t>
  </si>
  <si>
    <t>Epruveta vakuum za glukozu i laktate s FX, Na-fluorid/K-oksalat, a' 2 ml  sa zaštitnim čepom (13x75) ili odgovarajuća</t>
  </si>
  <si>
    <t>12.</t>
  </si>
  <si>
    <t>13.</t>
  </si>
  <si>
    <t>14.</t>
  </si>
  <si>
    <t>Epruveta za likvor, prazna, bez aditiva, a' 6 ml, sa zaštitnim čepom (13x100) ili odgovarajuća</t>
  </si>
  <si>
    <t>15.</t>
  </si>
  <si>
    <t>Epruveta za likvor, prazna, bez aditiva, a' 9 ml sa zaštitnim čepom (16x100) ili odgovarajuća</t>
  </si>
  <si>
    <t>16.</t>
  </si>
  <si>
    <t>Epruveta vakuum za koagulaciju s 9NC natrij citratom 2ml, plastična s duplom stijenkom i zaštitnim čepom ili odgovarajuća*</t>
  </si>
  <si>
    <t>17.</t>
  </si>
  <si>
    <t>Epruveta vakuum s EDTA a' 1 ml plastična sa zaštitnim čepom (13x75) ili odgovarajuća*</t>
  </si>
  <si>
    <t>18.</t>
  </si>
  <si>
    <t>Epruveta vakuum s EDTA a' 2 ml plastična sa zaštitnim čepom (13x75) ili odgovarajuća</t>
  </si>
  <si>
    <t>19.</t>
  </si>
  <si>
    <t>Epruveta vakuum s EDTA a' 3 ml, plastična sa zaštitnim čepom (13x75) ili odgovarajuća</t>
  </si>
  <si>
    <t>20.</t>
  </si>
  <si>
    <t>Epruveta vakuum s EDTA a' 6 ml, plastična sa zaštitnim čepom (13x100) ili odgovarajuća</t>
  </si>
  <si>
    <t>21.</t>
  </si>
  <si>
    <t>22.</t>
  </si>
  <si>
    <t>23.</t>
  </si>
  <si>
    <t>24.</t>
  </si>
  <si>
    <t>25.</t>
  </si>
  <si>
    <t xml:space="preserve">Nastavak za iglu za vađenje krvi, PVC, standard  </t>
  </si>
  <si>
    <t>26.</t>
  </si>
  <si>
    <t>Nastavak za iglu za vađenje krvi, PVC, s automatskim izbacivanjem igle</t>
  </si>
  <si>
    <t>27.</t>
  </si>
  <si>
    <t>Epruveta vakuum za elemente u tragu a' 6 mL plastična sa zaštitnim čepom (13x100) ili odgovarajuća</t>
  </si>
  <si>
    <t>28.</t>
  </si>
  <si>
    <t xml:space="preserve">Traka za stezanje ruke kod vađenja krvi, jednokratni </t>
  </si>
  <si>
    <t>29.</t>
  </si>
  <si>
    <t xml:space="preserve">Traka za stezanje ruke kod vađenja krvi sa sigurnosnom kopčom </t>
  </si>
  <si>
    <t>30.</t>
  </si>
  <si>
    <t>Lanceta za jednokratnu upotrebu (nožić), sterilna, sigurnosna, dubina uboda 2,0 mm</t>
  </si>
  <si>
    <t>31.</t>
  </si>
  <si>
    <t>Lanceta za jednokratnu upotrebu (iglica/nožić), sterilna, sigurnosna, dubina uboda 1,5 mm</t>
  </si>
  <si>
    <t>32.</t>
  </si>
  <si>
    <t>33.</t>
  </si>
  <si>
    <t>Igla 20Gx1 1/2" ( 0,9 žuta)</t>
  </si>
  <si>
    <t>34.</t>
  </si>
  <si>
    <t>35.</t>
  </si>
  <si>
    <t>Igla sa sigurnosnim zatvaračem za osiguranje od ubodnog incidenta, komoricom za detekciju krvi između igle i luer adaptera i holderom. Dimenzija igle 21G</t>
  </si>
  <si>
    <t>36.</t>
  </si>
  <si>
    <t>37.</t>
  </si>
  <si>
    <t>Baby set za uzimanje uzorka krvi, zaštitni (safety), s automatskim uvlačenjem igle dok je igla još u veni, trostruko zakošeni vrh igle s ultratankom stijenkom igle za manje bolan ubod, s priključkom luer adapterom za vakuumske sisteme, 23 G (Ø 0,6x19 mm) i 25G (Ø 0,5x19 mm), dužina PVC cijevi najmanje 19 cm do 30 cm, jednoručna klik aktivacija sigurnosnog mehanizma s bočne strane*</t>
  </si>
  <si>
    <t>38.</t>
  </si>
  <si>
    <t>Baby set za uzimanje uzorka krvi, zaštitni (safety), s tankom stijenkom igle, s priključkom luer adapterom za vakuumske sisteme, 21 G (Ø 0,8x19 mm), dužina PVC cijevi najmanje 19 cm do 30cm</t>
  </si>
  <si>
    <t>39.</t>
  </si>
  <si>
    <t>Baby set za uzimanje uzorka krvi, zaštitni (safety), s tankom stijenkom igle, s priključkom luer adapter za vakuumske sisteme, 23 G (Ø 0,6x19 mm) i 25G (Ø 0,5x19 mm), dužina PVC cijevi najmanje 19 cm do 30 cm</t>
  </si>
  <si>
    <t>40.</t>
  </si>
  <si>
    <t>Kontejner za urin s integriranom iglom za transfer urina u epruvetu 100 ml</t>
  </si>
  <si>
    <t>41.</t>
  </si>
  <si>
    <t>Kontejner za sakupljanje 24-satnog urina, plastičan s čepom na navoj s integriranom iglom</t>
  </si>
  <si>
    <t>42.</t>
  </si>
  <si>
    <t>Epruveta vakuum za urine, plastična, ovalnog dna (16x100) od 10-10,5 mL</t>
  </si>
  <si>
    <t>Pribor za transfer urina iz posude sa sakupljenim urinom, plastična slamka duljine najmanje 16cm</t>
  </si>
  <si>
    <t>Epruveta vakuum za koagulaciju s 9 NC natrij citratom 3,5 ml, plastična, sa zaštitnim čepom(13x75) ili odgovarajuća</t>
  </si>
  <si>
    <r>
      <t>Miniepruveta s integriranim lijevkom, dimenzija 13x75 mm, za kapilarno vađenje krvi s K3EDTA (za KKS),</t>
    </r>
    <r>
      <rPr>
        <sz val="10"/>
        <color indexed="17"/>
        <rFont val="Calibri"/>
        <family val="2"/>
        <charset val="238"/>
        <scheme val="minor"/>
      </rPr>
      <t xml:space="preserve"> </t>
    </r>
    <r>
      <rPr>
        <sz val="10"/>
        <rFont val="Calibri"/>
        <family val="2"/>
        <charset val="238"/>
        <scheme val="minor"/>
      </rPr>
      <t>za volumen krvi 0,25-0,50 ml.</t>
    </r>
    <r>
      <rPr>
        <sz val="10"/>
        <color indexed="17"/>
        <rFont val="Calibri"/>
        <family val="2"/>
        <charset val="238"/>
        <scheme val="minor"/>
      </rPr>
      <t xml:space="preserve"> </t>
    </r>
    <r>
      <rPr>
        <sz val="10"/>
        <rFont val="Calibri"/>
        <family val="2"/>
        <charset val="238"/>
        <scheme val="minor"/>
      </rPr>
      <t xml:space="preserve"> Čep se može probušiti te je kompatibilan sa sondom analizatora. Vrh integriranog kolektora olakšava izravno sakupljanje krvi u epruvetu kako bi se izbjeglo zgrušavanje.  </t>
    </r>
  </si>
  <si>
    <r>
      <t>Miniepruveta s integriranim lijevkom, dimenzija 13x75 mm,</t>
    </r>
    <r>
      <rPr>
        <sz val="10"/>
        <color indexed="17"/>
        <rFont val="Calibri"/>
        <family val="2"/>
        <charset val="238"/>
        <scheme val="minor"/>
      </rPr>
      <t xml:space="preserve"> </t>
    </r>
    <r>
      <rPr>
        <sz val="10"/>
        <rFont val="Calibri"/>
        <family val="2"/>
        <charset val="238"/>
        <scheme val="minor"/>
      </rPr>
      <t>za volumen krvi 0,50-0,80 ml, bez antikoagulansa s gelom (za biokemiju). Čep se može probušiti te je kompatibilan sa sondom analizatora. Vrh integriranog kolektora olakšava izravno sakupljanje krvi u epruvetu bi se izbjeglo zgrušavanje.</t>
    </r>
  </si>
  <si>
    <t>2. Grupa: Zatvoreni sistemi za vađenje krvi za određivanje elemenata u tragovima</t>
  </si>
  <si>
    <t xml:space="preserve">Igla 21Gx1 1/2" (0,8 zelena) s prozorčićem </t>
  </si>
  <si>
    <t xml:space="preserve">Igla 22Gx1" 1/2 (0,7 crna)  s prozorčićem </t>
  </si>
  <si>
    <t xml:space="preserve">Epruveta vakuum s EDTA s gelom a' 5 ml, plastična sa zaštitnim čepom (13x100) </t>
  </si>
  <si>
    <t>Epruveta vakuum za sedimentaciju 4NC, volumen od 1,6 ml plastična (9 x 120) za očitavanje na stalku</t>
  </si>
  <si>
    <t>OKVIRNA KOLIČINA ZA 2 GODINE</t>
  </si>
  <si>
    <t>UKUPNO
(bez PDV-a)</t>
  </si>
  <si>
    <t>STOPA PDV-a</t>
  </si>
  <si>
    <t>IZNOS
PDV-a</t>
  </si>
  <si>
    <t>UKUPNO
(s PDV-om)</t>
  </si>
  <si>
    <t>1. GRUPA</t>
  </si>
  <si>
    <t>2. GRUPA</t>
  </si>
  <si>
    <t>BEZ PDV-A</t>
  </si>
  <si>
    <t>SA PDV-OM</t>
  </si>
  <si>
    <t>Epruveta za likvor, prazna, bez aditiva, volumen od 2 - 4 ml (13x75), sa zaštitnim čepom ili odgovarajuća</t>
  </si>
  <si>
    <t>Baby set za uzimanje uzorka krvi, zaštitni (safety),s automatskim uvlačenjem igle dok je igla još u veni, trostruko zakošeni vrh igle s ultratankom stijenkom igle za manje bolan ubod, s priključkom luer adapterom za vakuumske sisteme, 21 G (Ø 0,8x19 mm), dužina PVC cijevi najmanje 19 cm do 30cm, jednoručna klik aktivacija sigurnosnog mehanizma s bočne strane*</t>
  </si>
  <si>
    <r>
      <t xml:space="preserve">Napomena:  </t>
    </r>
    <r>
      <rPr>
        <b/>
        <sz val="10"/>
        <color rgb="FFFF0000"/>
        <rFont val="Calibri"/>
        <family val="2"/>
        <charset val="238"/>
        <scheme val="minor"/>
      </rPr>
      <t xml:space="preserve">1. Uzorci se ne dostavljaju uz ponudu. Naručitelj </t>
    </r>
    <r>
      <rPr>
        <b/>
        <u/>
        <sz val="10"/>
        <color rgb="FFFF0000"/>
        <rFont val="Calibri"/>
        <family val="2"/>
        <charset val="238"/>
        <scheme val="minor"/>
      </rPr>
      <t>može</t>
    </r>
    <r>
      <rPr>
        <b/>
        <sz val="10"/>
        <color rgb="FFFF0000"/>
        <rFont val="Calibri"/>
        <family val="2"/>
        <charset val="238"/>
        <scheme val="minor"/>
      </rPr>
      <t xml:space="preserve"> zahtijevati dostavu uzoraka tijekom pregleda i ocjene ponuda od ekonomski najpovoljnijeg ponuditelja za sve stavke u GRUPI 2. Troškovnika.        </t>
    </r>
    <r>
      <rPr>
        <b/>
        <sz val="10"/>
        <rFont val="Calibri"/>
        <family val="2"/>
        <charset val="238"/>
        <scheme val="minor"/>
      </rPr>
      <t xml:space="preserve">                                                                                                                                                                                                                                                                                      </t>
    </r>
  </si>
  <si>
    <r>
      <t xml:space="preserve">Napomena:     </t>
    </r>
    <r>
      <rPr>
        <b/>
        <i/>
        <sz val="10"/>
        <color rgb="FFFF0000"/>
        <rFont val="Calibri"/>
        <family val="2"/>
        <charset val="238"/>
        <scheme val="minor"/>
      </rPr>
      <t xml:space="preserve">          </t>
    </r>
    <r>
      <rPr>
        <b/>
        <i/>
        <sz val="10"/>
        <rFont val="Calibri"/>
        <family val="2"/>
        <charset val="238"/>
        <scheme val="minor"/>
      </rPr>
      <t xml:space="preserve">                                                                                                                                                                                                    
1. Isti ili slični proizvodi kao traženi trebaju biti zastupljeni u zdravstvenim ustanovama, neovisno o državi u kojoj se nalaze, za što ponuditelji prilažu reference sukladno uvjetu tehničke i stručne sposobnosti iz Dokumentacije o nabavi.                                                                                                                                                                                                                       
 2. U skladu sa međunarodnim CLSI preporukama, kao i sa europskim EFLM preporukama a zbog održavanja optimalnog nivoa efikasnosti i izbjegavanja potencijalnih predanalitičkih pogrešaka, svi dijelovi ponuđenih sistema za vađenje krvi (igla ili baby set+epruveta+ nastavak za igle) moraju biti potpuno kompatibilni (od istog proizvođača).                                                                                                                                                                                                                                                                                                                                                                                                                                                                3. Stavke označene zvjezdicom (*) dostaviti originalno pakiranje               
4. Za stavku pod rednim brojem 9. i 10. sastavni dio ponude je davanje na korištenje aparata za automatsko očitavanje sedimentacije eritrocita.                                                                                                                                                                                                                Za aparat koji se daje na korištenje mora biti osiguran servis tijekom cijelog trajanja ugovora. Sve troškove održavanja i servisiranja navedenog uređaja snosi ponuditelj. Neophodno je jedanput godišnje učiniti  provjeru uređaja i priložiti dokaz o ispravnosti.          
Otklanjanje kvara i servisiranje od strane ovlaštenog servisa mora biti maksimalno u roku od 24 sata od telefonskog poziva naručitelja ili se mora dostaviti zamjenski uređaj.                                                </t>
    </r>
    <r>
      <rPr>
        <b/>
        <i/>
        <sz val="10"/>
        <color rgb="FFFF0000"/>
        <rFont val="Calibri"/>
        <family val="2"/>
        <charset val="238"/>
        <scheme val="minor"/>
      </rPr>
      <t xml:space="preserve">5. Uzorci se ne dostavljaju uz ponudu. Naručitelj </t>
    </r>
    <r>
      <rPr>
        <b/>
        <i/>
        <u/>
        <sz val="10"/>
        <color rgb="FFFF0000"/>
        <rFont val="Calibri"/>
        <family val="2"/>
        <charset val="238"/>
        <scheme val="minor"/>
      </rPr>
      <t>može</t>
    </r>
    <r>
      <rPr>
        <b/>
        <i/>
        <sz val="10"/>
        <color rgb="FFFF0000"/>
        <rFont val="Calibri"/>
        <family val="2"/>
        <charset val="238"/>
        <scheme val="minor"/>
      </rPr>
      <t xml:space="preserve"> zahtijevati dostavu uzoraka tijekom pregleda i ocjene ponuda od ekonomski najpovoljnijeg ponuditelja za sve stavke u GRUPI 1. Troškovnika.        </t>
    </r>
    <r>
      <rPr>
        <b/>
        <i/>
        <sz val="1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</si>
</sst>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000"/>
    <numFmt numFmtId="165" formatCode="0.0000"/>
  </numFmts>
  <fonts count="17" x14ac:knownFonts="1">
    <font>
      <sz val="11"/>
      <color theme="1"/>
      <name val="Calibri"/>
      <family val="2"/>
      <charset val="238"/>
      <scheme val="minor"/>
    </font>
    <font>
      <sz val="11"/>
      <color theme="1"/>
      <name val="Calibri"/>
      <family val="2"/>
      <charset val="238"/>
      <scheme val="minor"/>
    </font>
    <font>
      <sz val="10"/>
      <name val="Arial"/>
      <family val="2"/>
      <charset val="238"/>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indexed="17"/>
      <name val="Calibri"/>
      <family val="2"/>
      <charset val="238"/>
      <scheme val="minor"/>
    </font>
    <font>
      <b/>
      <sz val="10"/>
      <name val="Calibri"/>
      <family val="2"/>
      <charset val="238"/>
      <scheme val="minor"/>
    </font>
    <font>
      <b/>
      <i/>
      <sz val="10"/>
      <name val="Calibri"/>
      <family val="2"/>
      <charset val="238"/>
      <scheme val="minor"/>
    </font>
    <font>
      <sz val="10"/>
      <color indexed="8"/>
      <name val="Calibri"/>
      <family val="2"/>
      <charset val="238"/>
      <scheme val="minor"/>
    </font>
    <font>
      <sz val="10"/>
      <color rgb="FF000000"/>
      <name val="Calibri"/>
      <family val="2"/>
      <charset val="238"/>
      <scheme val="minor"/>
    </font>
    <font>
      <b/>
      <sz val="11"/>
      <color theme="1"/>
      <name val="Calibri"/>
      <family val="2"/>
      <charset val="238"/>
      <scheme val="minor"/>
    </font>
    <font>
      <b/>
      <sz val="11"/>
      <name val="Calibri"/>
      <family val="2"/>
      <charset val="238"/>
      <scheme val="minor"/>
    </font>
    <font>
      <b/>
      <i/>
      <sz val="10"/>
      <color rgb="FFFF0000"/>
      <name val="Calibri"/>
      <family val="2"/>
      <charset val="238"/>
      <scheme val="minor"/>
    </font>
    <font>
      <b/>
      <i/>
      <u/>
      <sz val="10"/>
      <color rgb="FFFF0000"/>
      <name val="Calibri"/>
      <family val="2"/>
      <charset val="238"/>
      <scheme val="minor"/>
    </font>
    <font>
      <b/>
      <sz val="10"/>
      <color rgb="FFFF0000"/>
      <name val="Calibri"/>
      <family val="2"/>
      <charset val="238"/>
      <scheme val="minor"/>
    </font>
    <font>
      <b/>
      <u/>
      <sz val="10"/>
      <color rgb="FFFF0000"/>
      <name val="Calibri"/>
      <family val="2"/>
      <charset val="238"/>
      <scheme val="minor"/>
    </font>
  </fonts>
  <fills count="8">
    <fill>
      <patternFill patternType="none"/>
    </fill>
    <fill>
      <patternFill patternType="gray125"/>
    </fill>
    <fill>
      <patternFill patternType="solid">
        <fgColor theme="4" tint="0.79998168889431442"/>
        <bgColor indexed="65"/>
      </patternFill>
    </fill>
    <fill>
      <patternFill patternType="solid">
        <fgColor indexed="9"/>
        <bgColor indexed="26"/>
      </patternFill>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theme="0"/>
      </patternFill>
    </fill>
  </fills>
  <borders count="26">
    <border>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8"/>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0" borderId="0"/>
    <xf numFmtId="0" fontId="2" fillId="0" borderId="0"/>
  </cellStyleXfs>
  <cellXfs count="105">
    <xf numFmtId="0" fontId="0" fillId="0" borderId="0" xfId="0"/>
    <xf numFmtId="4" fontId="4" fillId="3" borderId="1" xfId="4"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wrapText="1"/>
    </xf>
    <xf numFmtId="0" fontId="4" fillId="3" borderId="3" xfId="4"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left"/>
    </xf>
    <xf numFmtId="0" fontId="4" fillId="3" borderId="2" xfId="4" applyFont="1" applyFill="1" applyBorder="1" applyAlignment="1">
      <alignment horizontal="center" vertical="center" wrapText="1"/>
    </xf>
    <xf numFmtId="164" fontId="4" fillId="3" borderId="6" xfId="4" applyNumberFormat="1" applyFont="1" applyFill="1" applyBorder="1" applyAlignment="1">
      <alignment horizontal="center" vertical="center" wrapText="1"/>
    </xf>
    <xf numFmtId="3" fontId="5" fillId="0" borderId="3" xfId="0" applyNumberFormat="1" applyFont="1" applyFill="1" applyBorder="1" applyAlignment="1" applyProtection="1">
      <alignment horizontal="center" vertical="center" wrapText="1"/>
      <protection locked="0"/>
    </xf>
    <xf numFmtId="3" fontId="4" fillId="3" borderId="0" xfId="4" applyNumberFormat="1" applyFont="1" applyFill="1" applyBorder="1" applyAlignment="1">
      <alignment horizontal="center" vertical="center" wrapText="1"/>
    </xf>
    <xf numFmtId="3" fontId="5" fillId="0" borderId="0" xfId="0" applyNumberFormat="1" applyFont="1" applyFill="1" applyBorder="1" applyAlignment="1" applyProtection="1">
      <alignment horizontal="center" vertical="center" wrapText="1"/>
      <protection locked="0"/>
    </xf>
    <xf numFmtId="0" fontId="5" fillId="3" borderId="0" xfId="0" applyFont="1" applyFill="1" applyBorder="1" applyAlignment="1">
      <alignment horizontal="center" vertical="center" wrapText="1"/>
    </xf>
    <xf numFmtId="0" fontId="3" fillId="6" borderId="0" xfId="0" applyFont="1" applyFill="1" applyBorder="1" applyAlignment="1">
      <alignment horizontal="left" wrapText="1"/>
    </xf>
    <xf numFmtId="0" fontId="5" fillId="0" borderId="0" xfId="0" applyFont="1" applyFill="1" applyBorder="1" applyAlignment="1">
      <alignment horizontal="center" vertical="center" wrapText="1"/>
    </xf>
    <xf numFmtId="49" fontId="5" fillId="5" borderId="0" xfId="0" applyNumberFormat="1" applyFont="1" applyFill="1" applyBorder="1" applyAlignment="1" applyProtection="1">
      <alignment horizontal="center" vertical="center" wrapText="1"/>
      <protection locked="0"/>
    </xf>
    <xf numFmtId="9" fontId="3" fillId="5" borderId="0" xfId="2" applyFont="1" applyFill="1" applyBorder="1" applyAlignment="1" applyProtection="1">
      <alignment horizontal="center" vertical="center"/>
      <protection locked="0"/>
    </xf>
    <xf numFmtId="49" fontId="5" fillId="4" borderId="0" xfId="0" applyNumberFormat="1" applyFont="1" applyFill="1" applyBorder="1" applyAlignment="1">
      <alignment horizontal="center" vertical="center" wrapText="1"/>
    </xf>
    <xf numFmtId="4" fontId="5" fillId="5" borderId="3" xfId="4" applyNumberFormat="1" applyFont="1" applyFill="1" applyBorder="1" applyAlignment="1" applyProtection="1">
      <alignment horizontal="center" vertical="center"/>
      <protection locked="0"/>
    </xf>
    <xf numFmtId="4" fontId="4" fillId="4" borderId="9" xfId="1" applyNumberFormat="1" applyFont="1" applyFill="1" applyBorder="1" applyAlignment="1">
      <alignment horizontal="center" vertical="center"/>
    </xf>
    <xf numFmtId="4" fontId="7" fillId="5" borderId="9" xfId="4" applyNumberFormat="1" applyFont="1" applyFill="1" applyBorder="1" applyAlignment="1" applyProtection="1">
      <alignment horizontal="center" vertical="center"/>
      <protection locked="0"/>
    </xf>
    <xf numFmtId="4" fontId="5" fillId="4" borderId="3" xfId="0" applyNumberFormat="1" applyFont="1" applyFill="1" applyBorder="1" applyAlignment="1">
      <alignment horizontal="center" vertical="center"/>
    </xf>
    <xf numFmtId="9" fontId="3" fillId="5" borderId="3" xfId="2" applyFont="1" applyFill="1" applyBorder="1" applyAlignment="1" applyProtection="1">
      <alignment horizontal="center" vertical="center"/>
      <protection locked="0"/>
    </xf>
    <xf numFmtId="49" fontId="5" fillId="4" borderId="3" xfId="0" applyNumberFormat="1" applyFont="1" applyFill="1" applyBorder="1" applyAlignment="1">
      <alignment horizontal="center" vertical="center" wrapText="1"/>
    </xf>
    <xf numFmtId="0" fontId="5" fillId="4" borderId="3" xfId="0" applyFont="1" applyFill="1" applyBorder="1" applyAlignment="1">
      <alignment horizontal="left"/>
    </xf>
    <xf numFmtId="0" fontId="5" fillId="4" borderId="3" xfId="0" applyFont="1" applyFill="1" applyBorder="1" applyAlignment="1">
      <alignment horizontal="center" vertical="center" wrapText="1"/>
    </xf>
    <xf numFmtId="9" fontId="3" fillId="7" borderId="3" xfId="3" applyNumberFormat="1" applyFont="1" applyFill="1" applyBorder="1" applyAlignment="1" applyProtection="1">
      <alignment horizontal="center" vertical="center"/>
      <protection locked="0"/>
    </xf>
    <xf numFmtId="49" fontId="3" fillId="7" borderId="3" xfId="3" applyNumberFormat="1"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6" borderId="3" xfId="0" applyFont="1" applyFill="1" applyBorder="1" applyAlignment="1">
      <alignment horizontal="left" wrapText="1"/>
    </xf>
    <xf numFmtId="0" fontId="5" fillId="0" borderId="10"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0" borderId="11" xfId="0" applyFont="1" applyFill="1" applyBorder="1" applyAlignment="1">
      <alignment horizontal="center" vertical="center" wrapText="1"/>
    </xf>
    <xf numFmtId="3" fontId="5" fillId="0" borderId="11" xfId="0" applyNumberFormat="1" applyFont="1" applyFill="1" applyBorder="1" applyAlignment="1" applyProtection="1">
      <alignment horizontal="center" vertical="center" wrapText="1"/>
      <protection locked="0"/>
    </xf>
    <xf numFmtId="4" fontId="5" fillId="4" borderId="11" xfId="0" applyNumberFormat="1" applyFont="1" applyFill="1" applyBorder="1" applyAlignment="1">
      <alignment horizontal="center" vertical="center"/>
    </xf>
    <xf numFmtId="9" fontId="3" fillId="5" borderId="11" xfId="2" applyFont="1" applyFill="1" applyBorder="1" applyAlignment="1" applyProtection="1">
      <alignment horizontal="center" vertical="center"/>
      <protection locked="0"/>
    </xf>
    <xf numFmtId="4" fontId="5" fillId="5" borderId="11" xfId="4" applyNumberFormat="1" applyFont="1" applyFill="1" applyBorder="1" applyAlignment="1" applyProtection="1">
      <alignment horizontal="center" vertical="center"/>
      <protection locked="0"/>
    </xf>
    <xf numFmtId="49" fontId="5" fillId="4" borderId="11" xfId="0" applyNumberFormat="1" applyFont="1" applyFill="1" applyBorder="1" applyAlignment="1">
      <alignment horizontal="center" vertical="center" wrapText="1"/>
    </xf>
    <xf numFmtId="49" fontId="9" fillId="4" borderId="12"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49" fontId="9" fillId="4" borderId="14" xfId="0" applyNumberFormat="1" applyFont="1" applyFill="1" applyBorder="1" applyAlignment="1">
      <alignment horizontal="center" vertical="center" wrapText="1"/>
    </xf>
    <xf numFmtId="49" fontId="9" fillId="5" borderId="14" xfId="0" applyNumberFormat="1" applyFont="1" applyFill="1" applyBorder="1" applyAlignment="1">
      <alignment horizontal="center" vertical="center" wrapText="1"/>
    </xf>
    <xf numFmtId="0" fontId="5" fillId="3"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3" fillId="7" borderId="14" xfId="3" applyFont="1" applyFill="1" applyBorder="1" applyAlignment="1">
      <alignment horizontal="center" vertical="center" wrapText="1"/>
    </xf>
    <xf numFmtId="49" fontId="5" fillId="5" borderId="14" xfId="0" applyNumberFormat="1" applyFont="1" applyFill="1" applyBorder="1" applyAlignment="1" applyProtection="1">
      <alignment horizontal="center" vertical="center" wrapText="1"/>
      <protection locked="0"/>
    </xf>
    <xf numFmtId="0" fontId="5" fillId="3" borderId="15" xfId="0" applyFont="1" applyFill="1" applyBorder="1" applyAlignment="1">
      <alignment horizontal="center" vertical="center" wrapText="1"/>
    </xf>
    <xf numFmtId="0" fontId="3" fillId="6" borderId="16" xfId="0" applyFont="1" applyFill="1" applyBorder="1" applyAlignment="1">
      <alignment horizontal="left" wrapText="1"/>
    </xf>
    <xf numFmtId="0" fontId="5" fillId="0" borderId="16" xfId="0" applyFont="1" applyFill="1" applyBorder="1" applyAlignment="1">
      <alignment horizontal="center" vertical="center" wrapText="1"/>
    </xf>
    <xf numFmtId="3" fontId="5" fillId="0" borderId="16" xfId="0" applyNumberFormat="1" applyFont="1" applyFill="1" applyBorder="1" applyAlignment="1" applyProtection="1">
      <alignment horizontal="center" vertical="center" wrapText="1"/>
      <protection locked="0"/>
    </xf>
    <xf numFmtId="9" fontId="3" fillId="5" borderId="16" xfId="2" applyFont="1" applyFill="1" applyBorder="1" applyAlignment="1" applyProtection="1">
      <alignment horizontal="center" vertical="center"/>
      <protection locked="0"/>
    </xf>
    <xf numFmtId="4" fontId="5" fillId="5" borderId="16" xfId="4" applyNumberFormat="1" applyFont="1" applyFill="1" applyBorder="1" applyAlignment="1" applyProtection="1">
      <alignment horizontal="center" vertical="center"/>
      <protection locked="0"/>
    </xf>
    <xf numFmtId="49" fontId="5" fillId="4" borderId="16" xfId="0" applyNumberFormat="1" applyFont="1" applyFill="1" applyBorder="1" applyAlignment="1">
      <alignment horizontal="center" vertical="center" wrapText="1"/>
    </xf>
    <xf numFmtId="49" fontId="5" fillId="5" borderId="17" xfId="0" applyNumberFormat="1" applyFont="1" applyFill="1" applyBorder="1" applyAlignment="1" applyProtection="1">
      <alignment horizontal="center" vertical="center" wrapText="1"/>
      <protection locked="0"/>
    </xf>
    <xf numFmtId="165" fontId="4" fillId="3" borderId="5" xfId="4" applyNumberFormat="1" applyFont="1" applyFill="1" applyBorder="1" applyAlignment="1">
      <alignment horizontal="center" vertical="center" wrapText="1"/>
    </xf>
    <xf numFmtId="165" fontId="3" fillId="4" borderId="0" xfId="1" applyNumberFormat="1" applyFont="1" applyFill="1" applyBorder="1" applyAlignment="1">
      <alignment horizontal="center" vertical="center"/>
    </xf>
    <xf numFmtId="165" fontId="3" fillId="0" borderId="3" xfId="0" applyNumberFormat="1" applyFont="1" applyBorder="1" applyAlignment="1">
      <alignment horizontal="center"/>
    </xf>
    <xf numFmtId="4" fontId="0" fillId="0" borderId="0" xfId="0" applyNumberFormat="1"/>
    <xf numFmtId="4" fontId="4" fillId="3" borderId="2" xfId="4" applyNumberFormat="1" applyFont="1" applyFill="1" applyBorder="1" applyAlignment="1">
      <alignment horizontal="center" vertical="center" wrapText="1"/>
    </xf>
    <xf numFmtId="4" fontId="4" fillId="3" borderId="0" xfId="4"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165" fontId="3" fillId="0" borderId="4" xfId="0" applyNumberFormat="1" applyFont="1" applyBorder="1" applyAlignment="1">
      <alignment horizontal="center"/>
    </xf>
    <xf numFmtId="4" fontId="3" fillId="0" borderId="0" xfId="0" applyNumberFormat="1" applyFont="1" applyBorder="1" applyAlignment="1">
      <alignment horizontal="center"/>
    </xf>
    <xf numFmtId="4" fontId="3" fillId="0" borderId="0" xfId="0" applyNumberFormat="1" applyFont="1" applyAlignment="1">
      <alignment horizontal="center"/>
    </xf>
    <xf numFmtId="4" fontId="3" fillId="0" borderId="0" xfId="0" applyNumberFormat="1" applyFont="1"/>
    <xf numFmtId="1" fontId="7" fillId="3" borderId="7" xfId="4" applyNumberFormat="1" applyFont="1" applyFill="1" applyBorder="1" applyAlignment="1">
      <alignment horizontal="center" vertical="center" wrapText="1"/>
    </xf>
    <xf numFmtId="4" fontId="5" fillId="5" borderId="11" xfId="4" applyNumberFormat="1" applyFont="1" applyFill="1" applyBorder="1" applyAlignment="1" applyProtection="1">
      <alignment horizontal="right" vertical="center"/>
      <protection locked="0"/>
    </xf>
    <xf numFmtId="4" fontId="7" fillId="5" borderId="9" xfId="4" applyNumberFormat="1" applyFont="1" applyFill="1" applyBorder="1" applyAlignment="1" applyProtection="1">
      <alignment horizontal="right" vertical="center"/>
      <protection locked="0"/>
    </xf>
    <xf numFmtId="165" fontId="3" fillId="0" borderId="18" xfId="0" applyNumberFormat="1" applyFont="1" applyBorder="1" applyAlignment="1">
      <alignment horizontal="center"/>
    </xf>
    <xf numFmtId="0" fontId="5" fillId="0" borderId="19" xfId="0" applyFont="1" applyFill="1" applyBorder="1" applyAlignment="1">
      <alignment horizontal="center" vertical="center" wrapText="1"/>
    </xf>
    <xf numFmtId="0" fontId="5" fillId="4" borderId="20" xfId="0" applyFont="1" applyFill="1" applyBorder="1" applyAlignment="1">
      <alignment horizontal="left" vertical="center" wrapText="1"/>
    </xf>
    <xf numFmtId="0" fontId="5" fillId="0" borderId="21" xfId="0" applyFont="1" applyFill="1" applyBorder="1" applyAlignment="1">
      <alignment horizontal="center" vertical="center" wrapText="1"/>
    </xf>
    <xf numFmtId="3" fontId="5" fillId="0" borderId="22" xfId="0" applyNumberFormat="1" applyFont="1" applyFill="1" applyBorder="1" applyAlignment="1" applyProtection="1">
      <alignment horizontal="center" vertical="center" wrapText="1"/>
      <protection locked="0"/>
    </xf>
    <xf numFmtId="9" fontId="3" fillId="5" borderId="23" xfId="2" applyFont="1" applyFill="1" applyBorder="1" applyAlignment="1" applyProtection="1">
      <alignment horizontal="center" vertical="center"/>
      <protection locked="0"/>
    </xf>
    <xf numFmtId="4" fontId="5" fillId="5" borderId="21" xfId="4" applyNumberFormat="1" applyFont="1" applyFill="1" applyBorder="1" applyAlignment="1" applyProtection="1">
      <alignment horizontal="center" vertical="center"/>
      <protection locked="0"/>
    </xf>
    <xf numFmtId="4" fontId="5" fillId="5" borderId="21" xfId="4" applyNumberFormat="1" applyFont="1" applyFill="1" applyBorder="1" applyAlignment="1" applyProtection="1">
      <alignment horizontal="right" vertical="center"/>
      <protection locked="0"/>
    </xf>
    <xf numFmtId="49" fontId="5" fillId="4" borderId="24" xfId="0" applyNumberFormat="1" applyFont="1" applyFill="1" applyBorder="1" applyAlignment="1">
      <alignment horizontal="center" vertical="center" wrapText="1"/>
    </xf>
    <xf numFmtId="49" fontId="9" fillId="4" borderId="25" xfId="0" applyNumberFormat="1" applyFont="1" applyFill="1" applyBorder="1" applyAlignment="1">
      <alignment horizontal="center" vertical="center" wrapText="1"/>
    </xf>
    <xf numFmtId="4" fontId="5" fillId="5" borderId="3" xfId="4" applyNumberFormat="1" applyFont="1" applyFill="1" applyBorder="1" applyAlignment="1" applyProtection="1">
      <alignment horizontal="right" vertical="center"/>
      <protection locked="0"/>
    </xf>
    <xf numFmtId="4" fontId="5" fillId="4" borderId="16" xfId="0" applyNumberFormat="1" applyFont="1" applyFill="1" applyBorder="1" applyAlignment="1">
      <alignment horizontal="center" vertical="center"/>
    </xf>
    <xf numFmtId="4" fontId="5" fillId="5" borderId="16" xfId="4" applyNumberFormat="1" applyFont="1" applyFill="1" applyBorder="1" applyAlignment="1" applyProtection="1">
      <alignment horizontal="right" vertical="center"/>
      <protection locked="0"/>
    </xf>
    <xf numFmtId="4" fontId="4" fillId="0" borderId="9" xfId="0" applyNumberFormat="1" applyFont="1" applyBorder="1" applyAlignment="1">
      <alignment horizontal="center"/>
    </xf>
    <xf numFmtId="0" fontId="4" fillId="0" borderId="0" xfId="0" applyFont="1" applyAlignment="1">
      <alignment horizontal="center"/>
    </xf>
    <xf numFmtId="4" fontId="4" fillId="0" borderId="9" xfId="0" applyNumberFormat="1" applyFont="1" applyBorder="1"/>
    <xf numFmtId="4" fontId="5" fillId="4" borderId="20" xfId="0" applyNumberFormat="1" applyFont="1" applyFill="1" applyBorder="1" applyAlignment="1">
      <alignment horizontal="center" vertical="center"/>
    </xf>
    <xf numFmtId="0" fontId="0" fillId="0" borderId="3" xfId="0" applyBorder="1"/>
    <xf numFmtId="4" fontId="0" fillId="0" borderId="3" xfId="0" applyNumberFormat="1" applyBorder="1"/>
    <xf numFmtId="4" fontId="0" fillId="0" borderId="4" xfId="0" applyNumberFormat="1" applyBorder="1"/>
    <xf numFmtId="4" fontId="11" fillId="0" borderId="8" xfId="0" applyNumberFormat="1" applyFont="1" applyBorder="1"/>
    <xf numFmtId="165" fontId="5" fillId="4" borderId="11" xfId="0" applyNumberFormat="1" applyFont="1" applyFill="1" applyBorder="1" applyAlignment="1">
      <alignment horizontal="center" vertical="center"/>
    </xf>
    <xf numFmtId="165" fontId="5" fillId="4" borderId="3" xfId="0" applyNumberFormat="1" applyFont="1" applyFill="1" applyBorder="1" applyAlignment="1">
      <alignment horizontal="center" vertical="center"/>
    </xf>
    <xf numFmtId="165" fontId="3" fillId="0" borderId="3" xfId="3" applyNumberFormat="1" applyFont="1" applyFill="1" applyBorder="1" applyAlignment="1">
      <alignment horizontal="center" vertical="center"/>
    </xf>
    <xf numFmtId="165" fontId="5" fillId="4" borderId="3" xfId="1" applyNumberFormat="1" applyFont="1" applyFill="1" applyBorder="1" applyAlignment="1">
      <alignment horizontal="center" vertical="center"/>
    </xf>
    <xf numFmtId="165" fontId="5" fillId="0" borderId="3" xfId="0" applyNumberFormat="1" applyFont="1" applyFill="1" applyBorder="1" applyAlignment="1">
      <alignment horizontal="center" vertical="center"/>
    </xf>
    <xf numFmtId="165" fontId="5" fillId="4" borderId="3" xfId="0" applyNumberFormat="1" applyFont="1" applyFill="1" applyBorder="1" applyAlignment="1">
      <alignment horizontal="center" vertical="center" wrapText="1"/>
    </xf>
    <xf numFmtId="165" fontId="3" fillId="4" borderId="3" xfId="1" applyNumberFormat="1" applyFont="1" applyFill="1" applyBorder="1" applyAlignment="1">
      <alignment horizontal="center" vertical="center"/>
    </xf>
    <xf numFmtId="165" fontId="3" fillId="4" borderId="16" xfId="1" applyNumberFormat="1" applyFont="1" applyFill="1" applyBorder="1" applyAlignment="1">
      <alignment horizontal="center" vertical="center"/>
    </xf>
    <xf numFmtId="164" fontId="5" fillId="4" borderId="20" xfId="0" applyNumberFormat="1" applyFont="1" applyFill="1" applyBorder="1" applyAlignment="1">
      <alignment horizontal="center" vertical="center"/>
    </xf>
    <xf numFmtId="0" fontId="12" fillId="0" borderId="3" xfId="4"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applyFill="1" applyBorder="1" applyAlignment="1">
      <alignment horizontal="left" vertical="center" wrapText="1"/>
    </xf>
    <xf numFmtId="0" fontId="5" fillId="0" borderId="0" xfId="0" applyFont="1" applyAlignment="1"/>
    <xf numFmtId="0" fontId="7" fillId="0" borderId="0" xfId="0" applyFont="1" applyAlignment="1">
      <alignment horizontal="left" wrapText="1"/>
    </xf>
  </cellXfs>
  <cellStyles count="6">
    <cellStyle name="20% - Accent1" xfId="3" builtinId="30"/>
    <cellStyle name="Comma" xfId="1" builtinId="3"/>
    <cellStyle name="Normal" xfId="0" builtinId="0"/>
    <cellStyle name="Normal 2" xfId="4"/>
    <cellStyle name="Normal 4" xfId="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5"/>
  <sheetViews>
    <sheetView tabSelected="1" view="pageBreakPreview" zoomScaleNormal="100" zoomScaleSheetLayoutView="100" workbookViewId="0">
      <pane ySplit="4" topLeftCell="A44" activePane="bottomLeft" state="frozen"/>
      <selection pane="bottomLeft" activeCell="B49" sqref="B49:K49"/>
    </sheetView>
  </sheetViews>
  <sheetFormatPr defaultColWidth="8.7109375" defaultRowHeight="12.75" x14ac:dyDescent="0.2"/>
  <cols>
    <col min="1" max="1" width="8.140625" style="61" customWidth="1"/>
    <col min="2" max="2" width="32" style="61" customWidth="1"/>
    <col min="3" max="3" width="7.85546875" style="61" customWidth="1"/>
    <col min="4" max="4" width="12" style="62" customWidth="1"/>
    <col min="5" max="5" width="12.5703125" style="57" customWidth="1"/>
    <col min="6" max="6" width="12.5703125" style="64" customWidth="1"/>
    <col min="7" max="7" width="7.42578125" style="62" customWidth="1"/>
    <col min="8" max="8" width="14.85546875" style="65" customWidth="1"/>
    <col min="9" max="9" width="18.28515625" style="66" customWidth="1"/>
    <col min="10" max="10" width="11.28515625" style="61" customWidth="1"/>
    <col min="11" max="11" width="13.42578125" style="61" customWidth="1"/>
    <col min="12" max="16384" width="8.7109375" style="61"/>
  </cols>
  <sheetData>
    <row r="2" spans="1:11" x14ac:dyDescent="0.2">
      <c r="E2" s="63"/>
    </row>
    <row r="3" spans="1:11" ht="14.45" customHeight="1" x14ac:dyDescent="0.2">
      <c r="A3" s="100" t="s">
        <v>0</v>
      </c>
      <c r="B3" s="101"/>
      <c r="C3" s="101"/>
      <c r="D3" s="101"/>
      <c r="E3" s="101"/>
      <c r="F3" s="101"/>
      <c r="G3" s="101"/>
      <c r="H3" s="101"/>
      <c r="I3" s="101"/>
    </row>
    <row r="4" spans="1:11" ht="38.25" x14ac:dyDescent="0.2">
      <c r="A4" s="7" t="s">
        <v>1</v>
      </c>
      <c r="B4" s="7" t="s">
        <v>2</v>
      </c>
      <c r="C4" s="7" t="s">
        <v>3</v>
      </c>
      <c r="D4" s="10" t="s">
        <v>91</v>
      </c>
      <c r="E4" s="55" t="s">
        <v>6</v>
      </c>
      <c r="F4" s="60" t="s">
        <v>92</v>
      </c>
      <c r="G4" s="8" t="s">
        <v>93</v>
      </c>
      <c r="H4" s="59" t="s">
        <v>94</v>
      </c>
      <c r="I4" s="59" t="s">
        <v>95</v>
      </c>
      <c r="J4" s="1" t="s">
        <v>4</v>
      </c>
      <c r="K4" s="4" t="s">
        <v>5</v>
      </c>
    </row>
    <row r="5" spans="1:11" ht="13.5" thickBot="1" x14ac:dyDescent="0.25">
      <c r="A5" s="67">
        <v>1</v>
      </c>
      <c r="B5" s="67">
        <v>2</v>
      </c>
      <c r="C5" s="67">
        <v>3</v>
      </c>
      <c r="D5" s="67">
        <v>4</v>
      </c>
      <c r="E5" s="67">
        <v>5</v>
      </c>
      <c r="F5" s="67">
        <v>6</v>
      </c>
      <c r="G5" s="67">
        <v>7</v>
      </c>
      <c r="H5" s="67">
        <v>8</v>
      </c>
      <c r="I5" s="67">
        <v>9</v>
      </c>
      <c r="J5" s="67">
        <v>10</v>
      </c>
      <c r="K5" s="67">
        <v>11</v>
      </c>
    </row>
    <row r="6" spans="1:11" x14ac:dyDescent="0.2">
      <c r="A6" s="30" t="s">
        <v>7</v>
      </c>
      <c r="B6" s="31" t="s">
        <v>8</v>
      </c>
      <c r="C6" s="32" t="s">
        <v>9</v>
      </c>
      <c r="D6" s="33">
        <v>200100</v>
      </c>
      <c r="E6" s="91"/>
      <c r="F6" s="34">
        <f t="shared" ref="F6:F47" si="0">D6*E6</f>
        <v>0</v>
      </c>
      <c r="G6" s="35"/>
      <c r="H6" s="36">
        <f>F6*G6</f>
        <v>0</v>
      </c>
      <c r="I6" s="68">
        <f>F6+H6</f>
        <v>0</v>
      </c>
      <c r="J6" s="37"/>
      <c r="K6" s="38"/>
    </row>
    <row r="7" spans="1:11" ht="60" customHeight="1" x14ac:dyDescent="0.2">
      <c r="A7" s="39" t="s">
        <v>10</v>
      </c>
      <c r="B7" s="3" t="s">
        <v>11</v>
      </c>
      <c r="C7" s="5" t="s">
        <v>9</v>
      </c>
      <c r="D7" s="9">
        <v>29210</v>
      </c>
      <c r="E7" s="92"/>
      <c r="F7" s="21">
        <f t="shared" si="0"/>
        <v>0</v>
      </c>
      <c r="G7" s="22"/>
      <c r="H7" s="18">
        <f t="shared" ref="H7:H47" si="1">F7*G7</f>
        <v>0</v>
      </c>
      <c r="I7" s="80">
        <f t="shared" ref="I7:I47" si="2">F7+H7</f>
        <v>0</v>
      </c>
      <c r="J7" s="23"/>
      <c r="K7" s="40"/>
    </row>
    <row r="8" spans="1:11" ht="62.25" customHeight="1" x14ac:dyDescent="0.2">
      <c r="A8" s="39" t="s">
        <v>12</v>
      </c>
      <c r="B8" s="3" t="s">
        <v>13</v>
      </c>
      <c r="C8" s="5" t="s">
        <v>9</v>
      </c>
      <c r="D8" s="9">
        <v>505103</v>
      </c>
      <c r="E8" s="92"/>
      <c r="F8" s="21">
        <f t="shared" si="0"/>
        <v>0</v>
      </c>
      <c r="G8" s="22"/>
      <c r="H8" s="18">
        <f t="shared" si="1"/>
        <v>0</v>
      </c>
      <c r="I8" s="80">
        <f t="shared" si="2"/>
        <v>0</v>
      </c>
      <c r="J8" s="23"/>
      <c r="K8" s="41"/>
    </row>
    <row r="9" spans="1:11" ht="61.5" customHeight="1" x14ac:dyDescent="0.2">
      <c r="A9" s="39" t="s">
        <v>14</v>
      </c>
      <c r="B9" s="3" t="s">
        <v>15</v>
      </c>
      <c r="C9" s="5" t="s">
        <v>9</v>
      </c>
      <c r="D9" s="9">
        <v>475870</v>
      </c>
      <c r="E9" s="92"/>
      <c r="F9" s="21">
        <f t="shared" si="0"/>
        <v>0</v>
      </c>
      <c r="G9" s="22"/>
      <c r="H9" s="18">
        <f t="shared" si="1"/>
        <v>0</v>
      </c>
      <c r="I9" s="80">
        <f t="shared" si="2"/>
        <v>0</v>
      </c>
      <c r="J9" s="23"/>
      <c r="K9" s="41"/>
    </row>
    <row r="10" spans="1:11" ht="42.75" customHeight="1" x14ac:dyDescent="0.2">
      <c r="A10" s="42" t="s">
        <v>16</v>
      </c>
      <c r="B10" s="3" t="s">
        <v>17</v>
      </c>
      <c r="C10" s="5" t="s">
        <v>9</v>
      </c>
      <c r="D10" s="9">
        <v>247480</v>
      </c>
      <c r="E10" s="92"/>
      <c r="F10" s="21">
        <f t="shared" si="0"/>
        <v>0</v>
      </c>
      <c r="G10" s="22"/>
      <c r="H10" s="18">
        <f t="shared" si="1"/>
        <v>0</v>
      </c>
      <c r="I10" s="80">
        <f t="shared" si="2"/>
        <v>0</v>
      </c>
      <c r="J10" s="23"/>
      <c r="K10" s="41"/>
    </row>
    <row r="11" spans="1:11" ht="41.25" customHeight="1" x14ac:dyDescent="0.2">
      <c r="A11" s="42" t="s">
        <v>18</v>
      </c>
      <c r="B11" s="3" t="s">
        <v>19</v>
      </c>
      <c r="C11" s="5" t="s">
        <v>9</v>
      </c>
      <c r="D11" s="9">
        <v>21505</v>
      </c>
      <c r="E11" s="92"/>
      <c r="F11" s="21">
        <f t="shared" si="0"/>
        <v>0</v>
      </c>
      <c r="G11" s="22"/>
      <c r="H11" s="18">
        <f t="shared" si="1"/>
        <v>0</v>
      </c>
      <c r="I11" s="80">
        <f t="shared" si="2"/>
        <v>0</v>
      </c>
      <c r="J11" s="23"/>
      <c r="K11" s="41"/>
    </row>
    <row r="12" spans="1:11" ht="47.25" customHeight="1" x14ac:dyDescent="0.2">
      <c r="A12" s="42" t="s">
        <v>20</v>
      </c>
      <c r="B12" s="3" t="s">
        <v>21</v>
      </c>
      <c r="C12" s="5" t="s">
        <v>9</v>
      </c>
      <c r="D12" s="9">
        <v>44850</v>
      </c>
      <c r="E12" s="92"/>
      <c r="F12" s="21">
        <f t="shared" si="0"/>
        <v>0</v>
      </c>
      <c r="G12" s="22"/>
      <c r="H12" s="18">
        <f t="shared" si="1"/>
        <v>0</v>
      </c>
      <c r="I12" s="80">
        <f t="shared" si="2"/>
        <v>0</v>
      </c>
      <c r="J12" s="23"/>
      <c r="K12" s="40"/>
    </row>
    <row r="13" spans="1:11" ht="38.25" x14ac:dyDescent="0.2">
      <c r="A13" s="42" t="s">
        <v>22</v>
      </c>
      <c r="B13" s="3" t="s">
        <v>23</v>
      </c>
      <c r="C13" s="5" t="s">
        <v>9</v>
      </c>
      <c r="D13" s="9">
        <v>9545</v>
      </c>
      <c r="E13" s="92"/>
      <c r="F13" s="21">
        <f t="shared" si="0"/>
        <v>0</v>
      </c>
      <c r="G13" s="22"/>
      <c r="H13" s="18">
        <f t="shared" si="1"/>
        <v>0</v>
      </c>
      <c r="I13" s="80">
        <f t="shared" si="2"/>
        <v>0</v>
      </c>
      <c r="J13" s="23"/>
      <c r="K13" s="40"/>
    </row>
    <row r="14" spans="1:11" ht="38.25" x14ac:dyDescent="0.2">
      <c r="A14" s="42" t="s">
        <v>24</v>
      </c>
      <c r="B14" s="3" t="s">
        <v>90</v>
      </c>
      <c r="C14" s="5" t="s">
        <v>9</v>
      </c>
      <c r="D14" s="9">
        <v>55660</v>
      </c>
      <c r="E14" s="92"/>
      <c r="F14" s="21">
        <f t="shared" si="0"/>
        <v>0</v>
      </c>
      <c r="G14" s="22"/>
      <c r="H14" s="18">
        <f t="shared" si="1"/>
        <v>0</v>
      </c>
      <c r="I14" s="80">
        <f t="shared" si="2"/>
        <v>0</v>
      </c>
      <c r="J14" s="23"/>
      <c r="K14" s="40"/>
    </row>
    <row r="15" spans="1:11" x14ac:dyDescent="0.2">
      <c r="A15" s="42" t="s">
        <v>25</v>
      </c>
      <c r="B15" s="24" t="s">
        <v>26</v>
      </c>
      <c r="C15" s="5" t="s">
        <v>9</v>
      </c>
      <c r="D15" s="9">
        <v>17.940000000000001</v>
      </c>
      <c r="E15" s="92"/>
      <c r="F15" s="21">
        <f t="shared" si="0"/>
        <v>0</v>
      </c>
      <c r="G15" s="22"/>
      <c r="H15" s="18">
        <f t="shared" si="1"/>
        <v>0</v>
      </c>
      <c r="I15" s="80">
        <f t="shared" si="2"/>
        <v>0</v>
      </c>
      <c r="J15" s="23"/>
      <c r="K15" s="40"/>
    </row>
    <row r="16" spans="1:11" ht="72.75" customHeight="1" x14ac:dyDescent="0.2">
      <c r="A16" s="42" t="s">
        <v>27</v>
      </c>
      <c r="B16" s="3" t="s">
        <v>28</v>
      </c>
      <c r="C16" s="5" t="s">
        <v>9</v>
      </c>
      <c r="D16" s="9">
        <v>70150</v>
      </c>
      <c r="E16" s="92"/>
      <c r="F16" s="21">
        <f t="shared" si="0"/>
        <v>0</v>
      </c>
      <c r="G16" s="22"/>
      <c r="H16" s="18">
        <f t="shared" si="1"/>
        <v>0</v>
      </c>
      <c r="I16" s="80">
        <f t="shared" si="2"/>
        <v>0</v>
      </c>
      <c r="J16" s="23"/>
      <c r="K16" s="40"/>
    </row>
    <row r="17" spans="1:11" ht="66.75" customHeight="1" x14ac:dyDescent="0.2">
      <c r="A17" s="39" t="s">
        <v>29</v>
      </c>
      <c r="B17" s="3" t="s">
        <v>83</v>
      </c>
      <c r="C17" s="5" t="s">
        <v>9</v>
      </c>
      <c r="D17" s="9">
        <v>161000</v>
      </c>
      <c r="E17" s="92"/>
      <c r="F17" s="21">
        <f t="shared" si="0"/>
        <v>0</v>
      </c>
      <c r="G17" s="22"/>
      <c r="H17" s="18">
        <f t="shared" si="1"/>
        <v>0</v>
      </c>
      <c r="I17" s="80">
        <f t="shared" si="2"/>
        <v>0</v>
      </c>
      <c r="J17" s="23"/>
      <c r="K17" s="40"/>
    </row>
    <row r="18" spans="1:11" ht="38.25" x14ac:dyDescent="0.2">
      <c r="A18" s="39" t="s">
        <v>30</v>
      </c>
      <c r="B18" s="3" t="s">
        <v>100</v>
      </c>
      <c r="C18" s="5" t="s">
        <v>9</v>
      </c>
      <c r="D18" s="9">
        <v>36800</v>
      </c>
      <c r="E18" s="92"/>
      <c r="F18" s="21">
        <f t="shared" si="0"/>
        <v>0</v>
      </c>
      <c r="G18" s="22"/>
      <c r="H18" s="18">
        <f t="shared" si="1"/>
        <v>0</v>
      </c>
      <c r="I18" s="80">
        <f t="shared" si="2"/>
        <v>0</v>
      </c>
      <c r="J18" s="23"/>
      <c r="K18" s="41"/>
    </row>
    <row r="19" spans="1:11" ht="38.25" x14ac:dyDescent="0.2">
      <c r="A19" s="42" t="s">
        <v>31</v>
      </c>
      <c r="B19" s="3" t="s">
        <v>32</v>
      </c>
      <c r="C19" s="5" t="s">
        <v>9</v>
      </c>
      <c r="D19" s="9">
        <v>18400</v>
      </c>
      <c r="E19" s="92"/>
      <c r="F19" s="21">
        <f t="shared" si="0"/>
        <v>0</v>
      </c>
      <c r="G19" s="22"/>
      <c r="H19" s="18">
        <f t="shared" si="1"/>
        <v>0</v>
      </c>
      <c r="I19" s="80">
        <f t="shared" si="2"/>
        <v>0</v>
      </c>
      <c r="J19" s="23"/>
      <c r="K19" s="41"/>
    </row>
    <row r="20" spans="1:11" ht="38.25" x14ac:dyDescent="0.2">
      <c r="A20" s="42" t="s">
        <v>33</v>
      </c>
      <c r="B20" s="3" t="s">
        <v>34</v>
      </c>
      <c r="C20" s="5" t="s">
        <v>9</v>
      </c>
      <c r="D20" s="9">
        <v>28290</v>
      </c>
      <c r="E20" s="92"/>
      <c r="F20" s="21">
        <f t="shared" si="0"/>
        <v>0</v>
      </c>
      <c r="G20" s="22"/>
      <c r="H20" s="18">
        <f t="shared" si="1"/>
        <v>0</v>
      </c>
      <c r="I20" s="80">
        <f t="shared" si="2"/>
        <v>0</v>
      </c>
      <c r="J20" s="23"/>
      <c r="K20" s="41"/>
    </row>
    <row r="21" spans="1:11" ht="51" x14ac:dyDescent="0.2">
      <c r="A21" s="42" t="s">
        <v>35</v>
      </c>
      <c r="B21" s="3" t="s">
        <v>36</v>
      </c>
      <c r="C21" s="5" t="s">
        <v>9</v>
      </c>
      <c r="D21" s="9">
        <v>144440</v>
      </c>
      <c r="E21" s="92"/>
      <c r="F21" s="21">
        <f t="shared" si="0"/>
        <v>0</v>
      </c>
      <c r="G21" s="22"/>
      <c r="H21" s="18">
        <f t="shared" si="1"/>
        <v>0</v>
      </c>
      <c r="I21" s="80">
        <f t="shared" si="2"/>
        <v>0</v>
      </c>
      <c r="J21" s="23"/>
      <c r="K21" s="40"/>
    </row>
    <row r="22" spans="1:11" ht="38.25" x14ac:dyDescent="0.2">
      <c r="A22" s="42" t="s">
        <v>37</v>
      </c>
      <c r="B22" s="3" t="s">
        <v>38</v>
      </c>
      <c r="C22" s="5" t="s">
        <v>9</v>
      </c>
      <c r="D22" s="9">
        <v>44505</v>
      </c>
      <c r="E22" s="92"/>
      <c r="F22" s="21">
        <f t="shared" si="0"/>
        <v>0</v>
      </c>
      <c r="G22" s="22"/>
      <c r="H22" s="18">
        <f t="shared" si="1"/>
        <v>0</v>
      </c>
      <c r="I22" s="80">
        <f t="shared" si="2"/>
        <v>0</v>
      </c>
      <c r="J22" s="23"/>
      <c r="K22" s="40"/>
    </row>
    <row r="23" spans="1:11" ht="38.25" x14ac:dyDescent="0.2">
      <c r="A23" s="42" t="s">
        <v>39</v>
      </c>
      <c r="B23" s="3" t="s">
        <v>40</v>
      </c>
      <c r="C23" s="5" t="s">
        <v>9</v>
      </c>
      <c r="D23" s="9">
        <v>805000</v>
      </c>
      <c r="E23" s="92"/>
      <c r="F23" s="21">
        <f t="shared" si="0"/>
        <v>0</v>
      </c>
      <c r="G23" s="22"/>
      <c r="H23" s="18">
        <f t="shared" si="1"/>
        <v>0</v>
      </c>
      <c r="I23" s="80">
        <f t="shared" si="2"/>
        <v>0</v>
      </c>
      <c r="J23" s="23"/>
      <c r="K23" s="40"/>
    </row>
    <row r="24" spans="1:11" ht="38.25" x14ac:dyDescent="0.2">
      <c r="A24" s="39" t="s">
        <v>41</v>
      </c>
      <c r="B24" s="3" t="s">
        <v>42</v>
      </c>
      <c r="C24" s="5" t="s">
        <v>9</v>
      </c>
      <c r="D24" s="9">
        <v>69000</v>
      </c>
      <c r="E24" s="92"/>
      <c r="F24" s="21">
        <f t="shared" si="0"/>
        <v>0</v>
      </c>
      <c r="G24" s="22"/>
      <c r="H24" s="18">
        <f t="shared" si="1"/>
        <v>0</v>
      </c>
      <c r="I24" s="80">
        <f t="shared" si="2"/>
        <v>0</v>
      </c>
      <c r="J24" s="23"/>
      <c r="K24" s="40"/>
    </row>
    <row r="25" spans="1:11" ht="38.25" x14ac:dyDescent="0.2">
      <c r="A25" s="42" t="s">
        <v>43</v>
      </c>
      <c r="B25" s="3" t="s">
        <v>44</v>
      </c>
      <c r="C25" s="5" t="s">
        <v>9</v>
      </c>
      <c r="D25" s="9">
        <v>19000</v>
      </c>
      <c r="E25" s="92"/>
      <c r="F25" s="21">
        <f t="shared" si="0"/>
        <v>0</v>
      </c>
      <c r="G25" s="22"/>
      <c r="H25" s="18">
        <f t="shared" si="1"/>
        <v>0</v>
      </c>
      <c r="I25" s="80">
        <f t="shared" si="2"/>
        <v>0</v>
      </c>
      <c r="J25" s="23"/>
      <c r="K25" s="43"/>
    </row>
    <row r="26" spans="1:11" ht="38.25" x14ac:dyDescent="0.2">
      <c r="A26" s="44" t="s">
        <v>45</v>
      </c>
      <c r="B26" s="3" t="s">
        <v>89</v>
      </c>
      <c r="C26" s="25" t="s">
        <v>9</v>
      </c>
      <c r="D26" s="9">
        <v>75760</v>
      </c>
      <c r="E26" s="93"/>
      <c r="F26" s="21">
        <f t="shared" si="0"/>
        <v>0</v>
      </c>
      <c r="G26" s="26"/>
      <c r="H26" s="18">
        <f t="shared" si="1"/>
        <v>0</v>
      </c>
      <c r="I26" s="80">
        <f t="shared" si="2"/>
        <v>0</v>
      </c>
      <c r="J26" s="27"/>
      <c r="K26" s="45"/>
    </row>
    <row r="27" spans="1:11" ht="122.25" customHeight="1" x14ac:dyDescent="0.2">
      <c r="A27" s="42" t="s">
        <v>46</v>
      </c>
      <c r="B27" s="3" t="s">
        <v>84</v>
      </c>
      <c r="C27" s="5" t="s">
        <v>9</v>
      </c>
      <c r="D27" s="9">
        <v>102350</v>
      </c>
      <c r="E27" s="94"/>
      <c r="F27" s="21">
        <f t="shared" si="0"/>
        <v>0</v>
      </c>
      <c r="G27" s="22"/>
      <c r="H27" s="18">
        <f t="shared" si="1"/>
        <v>0</v>
      </c>
      <c r="I27" s="80">
        <f t="shared" si="2"/>
        <v>0</v>
      </c>
      <c r="J27" s="23"/>
      <c r="K27" s="46"/>
    </row>
    <row r="28" spans="1:11" ht="132" customHeight="1" x14ac:dyDescent="0.2">
      <c r="A28" s="42" t="s">
        <v>47</v>
      </c>
      <c r="B28" s="3" t="s">
        <v>85</v>
      </c>
      <c r="C28" s="5" t="s">
        <v>9</v>
      </c>
      <c r="D28" s="9">
        <v>65435</v>
      </c>
      <c r="E28" s="94"/>
      <c r="F28" s="21">
        <f t="shared" si="0"/>
        <v>0</v>
      </c>
      <c r="G28" s="22"/>
      <c r="H28" s="18">
        <f t="shared" si="1"/>
        <v>0</v>
      </c>
      <c r="I28" s="80">
        <f t="shared" si="2"/>
        <v>0</v>
      </c>
      <c r="J28" s="23"/>
      <c r="K28" s="46"/>
    </row>
    <row r="29" spans="1:11" ht="25.5" x14ac:dyDescent="0.2">
      <c r="A29" s="42" t="s">
        <v>48</v>
      </c>
      <c r="B29" s="3" t="s">
        <v>50</v>
      </c>
      <c r="C29" s="5" t="s">
        <v>9</v>
      </c>
      <c r="D29" s="9">
        <v>5520</v>
      </c>
      <c r="E29" s="92"/>
      <c r="F29" s="21">
        <f t="shared" si="0"/>
        <v>0</v>
      </c>
      <c r="G29" s="22"/>
      <c r="H29" s="18">
        <f t="shared" si="1"/>
        <v>0</v>
      </c>
      <c r="I29" s="80">
        <f t="shared" si="2"/>
        <v>0</v>
      </c>
      <c r="J29" s="23"/>
      <c r="K29" s="46"/>
    </row>
    <row r="30" spans="1:11" ht="25.5" x14ac:dyDescent="0.2">
      <c r="A30" s="42" t="s">
        <v>49</v>
      </c>
      <c r="B30" s="3" t="s">
        <v>52</v>
      </c>
      <c r="C30" s="5" t="s">
        <v>9</v>
      </c>
      <c r="D30" s="9">
        <v>2070</v>
      </c>
      <c r="E30" s="92"/>
      <c r="F30" s="21">
        <f t="shared" si="0"/>
        <v>0</v>
      </c>
      <c r="G30" s="22"/>
      <c r="H30" s="18">
        <f t="shared" si="1"/>
        <v>0</v>
      </c>
      <c r="I30" s="80">
        <f t="shared" si="2"/>
        <v>0</v>
      </c>
      <c r="J30" s="23"/>
      <c r="K30" s="46"/>
    </row>
    <row r="31" spans="1:11" ht="38.25" x14ac:dyDescent="0.2">
      <c r="A31" s="42" t="s">
        <v>51</v>
      </c>
      <c r="B31" s="3" t="s">
        <v>54</v>
      </c>
      <c r="C31" s="5" t="s">
        <v>9</v>
      </c>
      <c r="D31" s="9">
        <v>460</v>
      </c>
      <c r="E31" s="92"/>
      <c r="F31" s="21">
        <f t="shared" si="0"/>
        <v>0</v>
      </c>
      <c r="G31" s="22"/>
      <c r="H31" s="18">
        <f t="shared" si="1"/>
        <v>0</v>
      </c>
      <c r="I31" s="80">
        <f t="shared" si="2"/>
        <v>0</v>
      </c>
      <c r="J31" s="23"/>
      <c r="K31" s="46"/>
    </row>
    <row r="32" spans="1:11" ht="25.5" x14ac:dyDescent="0.2">
      <c r="A32" s="42" t="s">
        <v>53</v>
      </c>
      <c r="B32" s="28" t="s">
        <v>56</v>
      </c>
      <c r="C32" s="5" t="s">
        <v>9</v>
      </c>
      <c r="D32" s="9">
        <v>3565</v>
      </c>
      <c r="E32" s="92"/>
      <c r="F32" s="21">
        <f t="shared" si="0"/>
        <v>0</v>
      </c>
      <c r="G32" s="22"/>
      <c r="H32" s="18">
        <f t="shared" si="1"/>
        <v>0</v>
      </c>
      <c r="I32" s="80">
        <f t="shared" si="2"/>
        <v>0</v>
      </c>
      <c r="J32" s="23"/>
      <c r="K32" s="46"/>
    </row>
    <row r="33" spans="1:11" ht="25.5" x14ac:dyDescent="0.2">
      <c r="A33" s="42" t="s">
        <v>55</v>
      </c>
      <c r="B33" s="28" t="s">
        <v>58</v>
      </c>
      <c r="C33" s="5" t="s">
        <v>9</v>
      </c>
      <c r="D33" s="9">
        <v>1150</v>
      </c>
      <c r="E33" s="92"/>
      <c r="F33" s="21">
        <f t="shared" si="0"/>
        <v>0</v>
      </c>
      <c r="G33" s="22"/>
      <c r="H33" s="18">
        <f t="shared" si="1"/>
        <v>0</v>
      </c>
      <c r="I33" s="80">
        <f t="shared" si="2"/>
        <v>0</v>
      </c>
      <c r="J33" s="23"/>
      <c r="K33" s="46"/>
    </row>
    <row r="34" spans="1:11" ht="38.25" x14ac:dyDescent="0.2">
      <c r="A34" s="42" t="s">
        <v>57</v>
      </c>
      <c r="B34" s="3" t="s">
        <v>60</v>
      </c>
      <c r="C34" s="5" t="s">
        <v>9</v>
      </c>
      <c r="D34" s="9">
        <v>115000</v>
      </c>
      <c r="E34" s="92"/>
      <c r="F34" s="21">
        <f t="shared" si="0"/>
        <v>0</v>
      </c>
      <c r="G34" s="22"/>
      <c r="H34" s="18">
        <f t="shared" si="1"/>
        <v>0</v>
      </c>
      <c r="I34" s="80">
        <f t="shared" si="2"/>
        <v>0</v>
      </c>
      <c r="J34" s="23"/>
      <c r="K34" s="46"/>
    </row>
    <row r="35" spans="1:11" ht="38.25" x14ac:dyDescent="0.2">
      <c r="A35" s="42" t="s">
        <v>59</v>
      </c>
      <c r="B35" s="3" t="s">
        <v>62</v>
      </c>
      <c r="C35" s="5" t="s">
        <v>9</v>
      </c>
      <c r="D35" s="9">
        <v>7360</v>
      </c>
      <c r="E35" s="92"/>
      <c r="F35" s="21">
        <f t="shared" si="0"/>
        <v>0</v>
      </c>
      <c r="G35" s="22"/>
      <c r="H35" s="18">
        <f t="shared" si="1"/>
        <v>0</v>
      </c>
      <c r="I35" s="80">
        <f t="shared" si="2"/>
        <v>0</v>
      </c>
      <c r="J35" s="23"/>
      <c r="K35" s="46"/>
    </row>
    <row r="36" spans="1:11" ht="25.5" x14ac:dyDescent="0.2">
      <c r="A36" s="42" t="s">
        <v>61</v>
      </c>
      <c r="B36" s="3" t="s">
        <v>87</v>
      </c>
      <c r="C36" s="5" t="s">
        <v>9</v>
      </c>
      <c r="D36" s="9">
        <v>547140</v>
      </c>
      <c r="E36" s="92"/>
      <c r="F36" s="21">
        <f t="shared" si="0"/>
        <v>0</v>
      </c>
      <c r="G36" s="22"/>
      <c r="H36" s="18">
        <f t="shared" si="1"/>
        <v>0</v>
      </c>
      <c r="I36" s="80">
        <f t="shared" si="2"/>
        <v>0</v>
      </c>
      <c r="J36" s="23"/>
      <c r="K36" s="46"/>
    </row>
    <row r="37" spans="1:11" x14ac:dyDescent="0.2">
      <c r="A37" s="42" t="s">
        <v>63</v>
      </c>
      <c r="B37" s="24" t="s">
        <v>65</v>
      </c>
      <c r="C37" s="5" t="s">
        <v>9</v>
      </c>
      <c r="D37" s="9">
        <v>14060</v>
      </c>
      <c r="E37" s="92"/>
      <c r="F37" s="21">
        <f t="shared" si="0"/>
        <v>0</v>
      </c>
      <c r="G37" s="22"/>
      <c r="H37" s="18">
        <f t="shared" si="1"/>
        <v>0</v>
      </c>
      <c r="I37" s="80">
        <f t="shared" si="2"/>
        <v>0</v>
      </c>
      <c r="J37" s="23"/>
      <c r="K37" s="46"/>
    </row>
    <row r="38" spans="1:11" ht="25.5" x14ac:dyDescent="0.2">
      <c r="A38" s="42" t="s">
        <v>64</v>
      </c>
      <c r="B38" s="3" t="s">
        <v>88</v>
      </c>
      <c r="C38" s="5" t="s">
        <v>9</v>
      </c>
      <c r="D38" s="9">
        <v>63710</v>
      </c>
      <c r="E38" s="95"/>
      <c r="F38" s="21">
        <f t="shared" si="0"/>
        <v>0</v>
      </c>
      <c r="G38" s="22"/>
      <c r="H38" s="18">
        <f t="shared" si="1"/>
        <v>0</v>
      </c>
      <c r="I38" s="80">
        <f t="shared" si="2"/>
        <v>0</v>
      </c>
      <c r="J38" s="23"/>
      <c r="K38" s="46"/>
    </row>
    <row r="39" spans="1:11" ht="63.75" x14ac:dyDescent="0.2">
      <c r="A39" s="42" t="s">
        <v>66</v>
      </c>
      <c r="B39" s="3" t="s">
        <v>68</v>
      </c>
      <c r="C39" s="5" t="s">
        <v>9</v>
      </c>
      <c r="D39" s="9">
        <v>6900</v>
      </c>
      <c r="E39" s="92"/>
      <c r="F39" s="21">
        <f t="shared" si="0"/>
        <v>0</v>
      </c>
      <c r="G39" s="22"/>
      <c r="H39" s="18">
        <f t="shared" si="1"/>
        <v>0</v>
      </c>
      <c r="I39" s="80">
        <f t="shared" si="2"/>
        <v>0</v>
      </c>
      <c r="J39" s="23"/>
      <c r="K39" s="46"/>
    </row>
    <row r="40" spans="1:11" ht="140.25" x14ac:dyDescent="0.2">
      <c r="A40" s="42" t="s">
        <v>67</v>
      </c>
      <c r="B40" s="3" t="s">
        <v>101</v>
      </c>
      <c r="C40" s="5" t="s">
        <v>9</v>
      </c>
      <c r="D40" s="9">
        <v>4140</v>
      </c>
      <c r="E40" s="92"/>
      <c r="F40" s="21">
        <f t="shared" si="0"/>
        <v>0</v>
      </c>
      <c r="G40" s="22"/>
      <c r="H40" s="18">
        <f t="shared" si="1"/>
        <v>0</v>
      </c>
      <c r="I40" s="80">
        <f t="shared" si="2"/>
        <v>0</v>
      </c>
      <c r="J40" s="23"/>
      <c r="K40" s="46"/>
    </row>
    <row r="41" spans="1:11" ht="153" x14ac:dyDescent="0.2">
      <c r="A41" s="42" t="s">
        <v>69</v>
      </c>
      <c r="B41" s="3" t="s">
        <v>71</v>
      </c>
      <c r="C41" s="5" t="s">
        <v>9</v>
      </c>
      <c r="D41" s="9">
        <v>4140</v>
      </c>
      <c r="E41" s="92"/>
      <c r="F41" s="21">
        <f t="shared" si="0"/>
        <v>0</v>
      </c>
      <c r="G41" s="22"/>
      <c r="H41" s="18">
        <f t="shared" si="1"/>
        <v>0</v>
      </c>
      <c r="I41" s="80">
        <f t="shared" si="2"/>
        <v>0</v>
      </c>
      <c r="J41" s="23"/>
      <c r="K41" s="46"/>
    </row>
    <row r="42" spans="1:11" ht="76.5" x14ac:dyDescent="0.2">
      <c r="A42" s="42" t="s">
        <v>70</v>
      </c>
      <c r="B42" s="2" t="s">
        <v>73</v>
      </c>
      <c r="C42" s="5" t="s">
        <v>9</v>
      </c>
      <c r="D42" s="9">
        <v>42228</v>
      </c>
      <c r="E42" s="92"/>
      <c r="F42" s="21">
        <f t="shared" si="0"/>
        <v>0</v>
      </c>
      <c r="G42" s="22"/>
      <c r="H42" s="18">
        <f t="shared" si="1"/>
        <v>0</v>
      </c>
      <c r="I42" s="80">
        <f t="shared" si="2"/>
        <v>0</v>
      </c>
      <c r="J42" s="23"/>
      <c r="K42" s="46"/>
    </row>
    <row r="43" spans="1:11" ht="76.5" x14ac:dyDescent="0.2">
      <c r="A43" s="42" t="s">
        <v>72</v>
      </c>
      <c r="B43" s="3" t="s">
        <v>75</v>
      </c>
      <c r="C43" s="5" t="s">
        <v>9</v>
      </c>
      <c r="D43" s="9">
        <v>1035</v>
      </c>
      <c r="E43" s="96"/>
      <c r="F43" s="21">
        <f t="shared" si="0"/>
        <v>0</v>
      </c>
      <c r="G43" s="22"/>
      <c r="H43" s="18">
        <f t="shared" si="1"/>
        <v>0</v>
      </c>
      <c r="I43" s="80">
        <f t="shared" si="2"/>
        <v>0</v>
      </c>
      <c r="J43" s="23"/>
      <c r="K43" s="46"/>
    </row>
    <row r="44" spans="1:11" ht="25.5" x14ac:dyDescent="0.2">
      <c r="A44" s="42" t="s">
        <v>74</v>
      </c>
      <c r="B44" s="29" t="s">
        <v>77</v>
      </c>
      <c r="C44" s="5" t="s">
        <v>9</v>
      </c>
      <c r="D44" s="9">
        <v>129030</v>
      </c>
      <c r="E44" s="97"/>
      <c r="F44" s="21">
        <f t="shared" si="0"/>
        <v>0</v>
      </c>
      <c r="G44" s="22"/>
      <c r="H44" s="18">
        <f t="shared" si="1"/>
        <v>0</v>
      </c>
      <c r="I44" s="80">
        <f t="shared" si="2"/>
        <v>0</v>
      </c>
      <c r="J44" s="23"/>
      <c r="K44" s="46"/>
    </row>
    <row r="45" spans="1:11" ht="38.25" x14ac:dyDescent="0.2">
      <c r="A45" s="42" t="s">
        <v>76</v>
      </c>
      <c r="B45" s="29" t="s">
        <v>79</v>
      </c>
      <c r="C45" s="5" t="s">
        <v>9</v>
      </c>
      <c r="D45" s="9">
        <v>16229.720000000001</v>
      </c>
      <c r="E45" s="97"/>
      <c r="F45" s="21">
        <f t="shared" si="0"/>
        <v>0</v>
      </c>
      <c r="G45" s="22"/>
      <c r="H45" s="18">
        <f t="shared" si="1"/>
        <v>0</v>
      </c>
      <c r="I45" s="80">
        <f t="shared" si="2"/>
        <v>0</v>
      </c>
      <c r="J45" s="23"/>
      <c r="K45" s="46"/>
    </row>
    <row r="46" spans="1:11" ht="25.5" x14ac:dyDescent="0.2">
      <c r="A46" s="42" t="s">
        <v>78</v>
      </c>
      <c r="B46" s="29" t="s">
        <v>81</v>
      </c>
      <c r="C46" s="5" t="s">
        <v>9</v>
      </c>
      <c r="D46" s="9">
        <v>218500</v>
      </c>
      <c r="E46" s="97"/>
      <c r="F46" s="21">
        <f t="shared" si="0"/>
        <v>0</v>
      </c>
      <c r="G46" s="22"/>
      <c r="H46" s="18">
        <f t="shared" si="1"/>
        <v>0</v>
      </c>
      <c r="I46" s="80">
        <f t="shared" si="2"/>
        <v>0</v>
      </c>
      <c r="J46" s="23"/>
      <c r="K46" s="46"/>
    </row>
    <row r="47" spans="1:11" ht="39" thickBot="1" x14ac:dyDescent="0.25">
      <c r="A47" s="47" t="s">
        <v>80</v>
      </c>
      <c r="B47" s="48" t="s">
        <v>82</v>
      </c>
      <c r="C47" s="49" t="s">
        <v>9</v>
      </c>
      <c r="D47" s="50">
        <v>12650</v>
      </c>
      <c r="E47" s="98"/>
      <c r="F47" s="81">
        <f t="shared" si="0"/>
        <v>0</v>
      </c>
      <c r="G47" s="51"/>
      <c r="H47" s="52">
        <f t="shared" si="1"/>
        <v>0</v>
      </c>
      <c r="I47" s="82">
        <f t="shared" si="2"/>
        <v>0</v>
      </c>
      <c r="J47" s="53"/>
      <c r="K47" s="54"/>
    </row>
    <row r="48" spans="1:11" ht="13.5" thickBot="1" x14ac:dyDescent="0.25">
      <c r="A48" s="12"/>
      <c r="B48" s="13"/>
      <c r="C48" s="14"/>
      <c r="D48" s="11"/>
      <c r="E48" s="56"/>
      <c r="F48" s="19">
        <f>SUM(F6:F47)</f>
        <v>0</v>
      </c>
      <c r="G48" s="16"/>
      <c r="H48" s="20">
        <f>SUM(H6:H47)</f>
        <v>0</v>
      </c>
      <c r="I48" s="69">
        <f>SUM(I6:I47)</f>
        <v>0</v>
      </c>
      <c r="J48" s="17"/>
      <c r="K48" s="15"/>
    </row>
    <row r="49" spans="1:11" ht="173.25" customHeight="1" x14ac:dyDescent="0.2">
      <c r="A49" s="6"/>
      <c r="B49" s="102" t="s">
        <v>103</v>
      </c>
      <c r="C49" s="102"/>
      <c r="D49" s="102"/>
      <c r="E49" s="103"/>
      <c r="F49" s="103"/>
      <c r="G49" s="103"/>
      <c r="H49" s="103"/>
      <c r="I49" s="103"/>
      <c r="J49" s="103"/>
      <c r="K49" s="103"/>
    </row>
    <row r="50" spans="1:11" ht="15" x14ac:dyDescent="0.2">
      <c r="A50" s="100" t="s">
        <v>86</v>
      </c>
      <c r="B50" s="101"/>
      <c r="C50" s="101"/>
      <c r="D50" s="101"/>
      <c r="E50" s="101"/>
      <c r="F50" s="101"/>
      <c r="G50" s="101"/>
      <c r="H50" s="101"/>
      <c r="I50" s="101"/>
    </row>
    <row r="51" spans="1:11" ht="38.25" x14ac:dyDescent="0.2">
      <c r="A51" s="7" t="s">
        <v>1</v>
      </c>
      <c r="B51" s="7" t="s">
        <v>2</v>
      </c>
      <c r="C51" s="7" t="s">
        <v>3</v>
      </c>
      <c r="D51" s="10" t="s">
        <v>91</v>
      </c>
      <c r="E51" s="55" t="s">
        <v>6</v>
      </c>
      <c r="F51" s="60" t="s">
        <v>92</v>
      </c>
      <c r="G51" s="8" t="s">
        <v>93</v>
      </c>
      <c r="H51" s="59" t="s">
        <v>94</v>
      </c>
      <c r="I51" s="59" t="s">
        <v>95</v>
      </c>
      <c r="J51" s="1" t="s">
        <v>4</v>
      </c>
      <c r="K51" s="4" t="s">
        <v>5</v>
      </c>
    </row>
    <row r="52" spans="1:11" ht="13.5" thickBot="1" x14ac:dyDescent="0.25">
      <c r="A52" s="67">
        <v>1</v>
      </c>
      <c r="B52" s="67">
        <v>2</v>
      </c>
      <c r="C52" s="67">
        <v>3</v>
      </c>
      <c r="D52" s="67">
        <v>4</v>
      </c>
      <c r="E52" s="67">
        <v>5</v>
      </c>
      <c r="F52" s="67">
        <v>6</v>
      </c>
      <c r="G52" s="67">
        <v>7</v>
      </c>
      <c r="H52" s="67">
        <v>8</v>
      </c>
      <c r="I52" s="67">
        <v>9</v>
      </c>
      <c r="J52" s="67">
        <v>10</v>
      </c>
      <c r="K52" s="67">
        <v>11</v>
      </c>
    </row>
    <row r="53" spans="1:11" ht="53.25" customHeight="1" thickBot="1" x14ac:dyDescent="0.25">
      <c r="A53" s="71" t="s">
        <v>7</v>
      </c>
      <c r="B53" s="72" t="s">
        <v>54</v>
      </c>
      <c r="C53" s="73" t="s">
        <v>9</v>
      </c>
      <c r="D53" s="74">
        <v>12000</v>
      </c>
      <c r="E53" s="99"/>
      <c r="F53" s="86">
        <f>D53*E53</f>
        <v>0</v>
      </c>
      <c r="G53" s="75"/>
      <c r="H53" s="76">
        <f>F53*G53</f>
        <v>0</v>
      </c>
      <c r="I53" s="77">
        <f>F53+H53</f>
        <v>0</v>
      </c>
      <c r="J53" s="78"/>
      <c r="K53" s="79"/>
    </row>
    <row r="54" spans="1:11" ht="13.5" thickBot="1" x14ac:dyDescent="0.25">
      <c r="E54" s="70"/>
      <c r="F54" s="83">
        <f>SUM(F53)</f>
        <v>0</v>
      </c>
      <c r="G54" s="84"/>
      <c r="H54" s="83">
        <f>SUM(H53)</f>
        <v>0</v>
      </c>
      <c r="I54" s="85">
        <f>SUM(I53)</f>
        <v>0</v>
      </c>
    </row>
    <row r="55" spans="1:11" ht="32.25" customHeight="1" x14ac:dyDescent="0.2">
      <c r="B55" s="104" t="s">
        <v>102</v>
      </c>
      <c r="C55" s="104"/>
      <c r="D55" s="104"/>
      <c r="E55" s="104"/>
      <c r="F55" s="104"/>
      <c r="G55" s="104"/>
      <c r="H55" s="104"/>
      <c r="I55" s="104"/>
      <c r="J55" s="104"/>
      <c r="K55" s="104"/>
    </row>
  </sheetData>
  <mergeCells count="4">
    <mergeCell ref="A3:I3"/>
    <mergeCell ref="B49:K49"/>
    <mergeCell ref="A50:I50"/>
    <mergeCell ref="B55:K55"/>
  </mergeCell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F14" sqref="F14"/>
    </sheetView>
  </sheetViews>
  <sheetFormatPr defaultRowHeight="15" x14ac:dyDescent="0.25"/>
  <cols>
    <col min="2" max="2" width="10.5703125" customWidth="1"/>
    <col min="3" max="3" width="12.85546875" customWidth="1"/>
  </cols>
  <sheetData>
    <row r="1" spans="1:3" x14ac:dyDescent="0.25">
      <c r="B1" s="87" t="s">
        <v>98</v>
      </c>
      <c r="C1" s="87" t="s">
        <v>99</v>
      </c>
    </row>
    <row r="2" spans="1:3" x14ac:dyDescent="0.25">
      <c r="A2" t="s">
        <v>96</v>
      </c>
      <c r="B2" s="88">
        <f>Sheet1!F48</f>
        <v>0</v>
      </c>
      <c r="C2" s="88">
        <f>Sheet1!I48</f>
        <v>0</v>
      </c>
    </row>
    <row r="3" spans="1:3" ht="15.75" thickBot="1" x14ac:dyDescent="0.3">
      <c r="A3" t="s">
        <v>97</v>
      </c>
      <c r="B3" s="89">
        <f>Sheet1!F54</f>
        <v>0</v>
      </c>
      <c r="C3" s="89">
        <f>Sheet1!I54</f>
        <v>0</v>
      </c>
    </row>
    <row r="4" spans="1:3" ht="15.75" thickBot="1" x14ac:dyDescent="0.3">
      <c r="B4" s="90">
        <f>SUM(B2:B3)</f>
        <v>0</v>
      </c>
      <c r="C4" s="90">
        <f>SUM(C2:C3)</f>
        <v>0</v>
      </c>
    </row>
    <row r="7" spans="1:3" x14ac:dyDescent="0.25">
      <c r="B7" s="5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REKAPITULACIJA</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2026-07-05T07:52:28Z</dcterms:created>
  <dcterms:modified xsi:type="dcterms:W3CDTF">2026-08-12T11:11:24Z</dcterms:modified>
</cp:coreProperties>
</file>