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in-file1\sluzbakontrolinga\03 PLANIRANJE\11 Plan 2026\8. SET UV\"/>
    </mc:Choice>
  </mc:AlternateContent>
  <bookViews>
    <workbookView xWindow="0" yWindow="0" windowWidth="13635" windowHeight="11460"/>
  </bookViews>
  <sheets>
    <sheet name="prihodi i rashodi prema ek klas" sheetId="1" r:id="rId1"/>
  </sheets>
  <definedNames>
    <definedName name="_xlnm.Print_Titles" localSheetId="0">'prihodi i rashodi prema ek klas'!$48:$48</definedName>
    <definedName name="_xlnm.Print_Area" localSheetId="0">'prihodi i rashodi prema ek klas'!$A$48:$I$137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H7" i="1" l="1"/>
  <c r="H6" i="1" s="1"/>
  <c r="H5" i="1" s="1"/>
  <c r="I6" i="1"/>
  <c r="G6" i="1"/>
  <c r="G37" i="1" l="1"/>
  <c r="H32" i="1"/>
  <c r="G32" i="1"/>
  <c r="I23" i="1"/>
  <c r="H23" i="1"/>
  <c r="G23" i="1"/>
  <c r="I36" i="1"/>
  <c r="H36" i="1"/>
  <c r="I136" i="1" l="1"/>
  <c r="H136" i="1"/>
  <c r="G136" i="1"/>
  <c r="F136" i="1"/>
  <c r="I134" i="1"/>
  <c r="H134" i="1"/>
  <c r="G134" i="1"/>
  <c r="F134" i="1"/>
  <c r="I130" i="1"/>
  <c r="H130" i="1"/>
  <c r="G130" i="1"/>
  <c r="F130" i="1"/>
  <c r="I127" i="1"/>
  <c r="H127" i="1"/>
  <c r="G127" i="1"/>
  <c r="I125" i="1"/>
  <c r="H125" i="1"/>
  <c r="G125" i="1"/>
  <c r="F125" i="1"/>
  <c r="I118" i="1"/>
  <c r="H118" i="1"/>
  <c r="G118" i="1"/>
  <c r="I115" i="1"/>
  <c r="H115" i="1"/>
  <c r="G115" i="1"/>
  <c r="F115" i="1"/>
  <c r="I111" i="1"/>
  <c r="H111" i="1"/>
  <c r="G111" i="1"/>
  <c r="F111" i="1"/>
  <c r="I107" i="1"/>
  <c r="H107" i="1"/>
  <c r="G107" i="1"/>
  <c r="F107" i="1"/>
  <c r="I104" i="1"/>
  <c r="H104" i="1"/>
  <c r="G104" i="1"/>
  <c r="F104" i="1"/>
  <c r="I101" i="1"/>
  <c r="H101" i="1"/>
  <c r="G101" i="1"/>
  <c r="F101" i="1"/>
  <c r="I95" i="1"/>
  <c r="H95" i="1"/>
  <c r="G95" i="1"/>
  <c r="F95" i="1"/>
  <c r="I86" i="1"/>
  <c r="H86" i="1"/>
  <c r="G86" i="1"/>
  <c r="F86" i="1"/>
  <c r="I84" i="1"/>
  <c r="H84" i="1"/>
  <c r="G84" i="1"/>
  <c r="F84" i="1"/>
  <c r="I82" i="1"/>
  <c r="H82" i="1"/>
  <c r="G82" i="1"/>
  <c r="F82" i="1"/>
  <c r="I72" i="1"/>
  <c r="H72" i="1"/>
  <c r="G72" i="1"/>
  <c r="F72" i="1"/>
  <c r="I66" i="1"/>
  <c r="H66" i="1"/>
  <c r="G66" i="1"/>
  <c r="F66" i="1"/>
  <c r="I61" i="1"/>
  <c r="H61" i="1"/>
  <c r="G61" i="1"/>
  <c r="F61" i="1"/>
  <c r="I58" i="1"/>
  <c r="H58" i="1"/>
  <c r="G58" i="1"/>
  <c r="F58" i="1"/>
  <c r="I56" i="1"/>
  <c r="H56" i="1"/>
  <c r="G56" i="1"/>
  <c r="F56" i="1"/>
  <c r="F60" i="1" l="1"/>
  <c r="G114" i="1"/>
  <c r="H60" i="1"/>
  <c r="G60" i="1"/>
  <c r="I60" i="1"/>
  <c r="I114" i="1"/>
  <c r="H114" i="1"/>
  <c r="I52" i="1"/>
  <c r="H52" i="1"/>
  <c r="G52" i="1"/>
  <c r="F52" i="1"/>
  <c r="I45" i="1" l="1"/>
  <c r="H45" i="1"/>
  <c r="G45" i="1"/>
  <c r="F45" i="1"/>
  <c r="I41" i="1"/>
  <c r="H41" i="1"/>
  <c r="G41" i="1"/>
  <c r="F41" i="1"/>
  <c r="I38" i="1"/>
  <c r="H38" i="1"/>
  <c r="G38" i="1"/>
  <c r="F38" i="1"/>
  <c r="I35" i="1"/>
  <c r="H35" i="1"/>
  <c r="G35" i="1"/>
  <c r="F35" i="1"/>
  <c r="I29" i="1"/>
  <c r="H29" i="1"/>
  <c r="G29" i="1"/>
  <c r="F29" i="1"/>
  <c r="I31" i="1"/>
  <c r="H31" i="1"/>
  <c r="G31" i="1"/>
  <c r="F31" i="1"/>
  <c r="I26" i="1"/>
  <c r="H26" i="1"/>
  <c r="G26" i="1"/>
  <c r="F26" i="1"/>
  <c r="I21" i="1"/>
  <c r="H21" i="1"/>
  <c r="G21" i="1"/>
  <c r="F21" i="1"/>
  <c r="I14" i="1" l="1"/>
  <c r="H14" i="1"/>
  <c r="G14" i="1"/>
  <c r="F14" i="1"/>
  <c r="I16" i="1"/>
  <c r="H16" i="1"/>
  <c r="G16" i="1"/>
  <c r="F16" i="1"/>
  <c r="I12" i="1"/>
  <c r="H12" i="1"/>
  <c r="G12" i="1"/>
  <c r="F12" i="1"/>
  <c r="I9" i="1"/>
  <c r="H9" i="1"/>
  <c r="G9" i="1"/>
  <c r="E72" i="1"/>
  <c r="E82" i="1"/>
  <c r="E136" i="1"/>
  <c r="E134" i="1"/>
  <c r="E133" i="1" s="1"/>
  <c r="E111" i="1"/>
  <c r="E110" i="1" s="1"/>
  <c r="E107" i="1"/>
  <c r="E106" i="1" s="1"/>
  <c r="E104" i="1"/>
  <c r="E103" i="1" s="1"/>
  <c r="E101" i="1"/>
  <c r="E100" i="1" s="1"/>
  <c r="E86" i="1"/>
  <c r="E84" i="1"/>
  <c r="E61" i="1"/>
  <c r="E58" i="1"/>
  <c r="E9" i="1"/>
  <c r="E29" i="1"/>
  <c r="E41" i="1"/>
  <c r="E40" i="1" s="1"/>
  <c r="E45" i="1"/>
  <c r="E44" i="1" s="1"/>
  <c r="E38" i="1"/>
  <c r="E35" i="1"/>
  <c r="E31" i="1"/>
  <c r="E26" i="1"/>
  <c r="E25" i="1" s="1"/>
  <c r="E21" i="1"/>
  <c r="E20" i="1" s="1"/>
  <c r="E16" i="1"/>
  <c r="E14" i="1"/>
  <c r="E130" i="1"/>
  <c r="E127" i="1"/>
  <c r="E125" i="1"/>
  <c r="E118" i="1"/>
  <c r="E115" i="1"/>
  <c r="E95" i="1"/>
  <c r="E94" i="1" s="1"/>
  <c r="E66" i="1"/>
  <c r="E52" i="1"/>
  <c r="E56" i="1"/>
  <c r="E12" i="1"/>
  <c r="E6" i="1" l="1"/>
  <c r="E51" i="1"/>
  <c r="E34" i="1"/>
  <c r="E28" i="1"/>
  <c r="E60" i="1"/>
  <c r="E114" i="1"/>
  <c r="E109" i="1" s="1"/>
  <c r="E5" i="1" l="1"/>
  <c r="I133" i="1"/>
  <c r="H133" i="1"/>
  <c r="G133" i="1"/>
  <c r="F133" i="1"/>
  <c r="F127" i="1"/>
  <c r="F118" i="1"/>
  <c r="I110" i="1"/>
  <c r="H110" i="1"/>
  <c r="G110" i="1"/>
  <c r="F110" i="1"/>
  <c r="I106" i="1"/>
  <c r="H106" i="1"/>
  <c r="G106" i="1"/>
  <c r="F106" i="1"/>
  <c r="I103" i="1"/>
  <c r="H103" i="1"/>
  <c r="G103" i="1"/>
  <c r="I100" i="1"/>
  <c r="H100" i="1"/>
  <c r="G100" i="1"/>
  <c r="F100" i="1"/>
  <c r="I94" i="1"/>
  <c r="H94" i="1"/>
  <c r="G94" i="1"/>
  <c r="F94" i="1"/>
  <c r="I51" i="1"/>
  <c r="H51" i="1"/>
  <c r="G51" i="1"/>
  <c r="F51" i="1"/>
  <c r="F50" i="1" s="1"/>
  <c r="F49" i="1" s="1"/>
  <c r="I44" i="1"/>
  <c r="H44" i="1"/>
  <c r="H43" i="1" s="1"/>
  <c r="G44" i="1"/>
  <c r="G43" i="1" s="1"/>
  <c r="F44" i="1"/>
  <c r="F43" i="1" s="1"/>
  <c r="I43" i="1"/>
  <c r="E43" i="1"/>
  <c r="I40" i="1"/>
  <c r="H40" i="1"/>
  <c r="G40" i="1"/>
  <c r="F40" i="1"/>
  <c r="I34" i="1"/>
  <c r="H34" i="1"/>
  <c r="G34" i="1"/>
  <c r="F34" i="1"/>
  <c r="I28" i="1"/>
  <c r="H28" i="1"/>
  <c r="G28" i="1"/>
  <c r="F28" i="1"/>
  <c r="I25" i="1"/>
  <c r="H25" i="1"/>
  <c r="G25" i="1"/>
  <c r="F25" i="1"/>
  <c r="I20" i="1"/>
  <c r="H20" i="1"/>
  <c r="G20" i="1"/>
  <c r="F20" i="1"/>
  <c r="F9" i="1"/>
  <c r="F6" i="1" s="1"/>
  <c r="I109" i="1" l="1"/>
  <c r="E4" i="1"/>
  <c r="F114" i="1"/>
  <c r="F109" i="1" s="1"/>
  <c r="G109" i="1"/>
  <c r="G49" i="1" s="1"/>
  <c r="H109" i="1"/>
  <c r="I5" i="1"/>
  <c r="I4" i="1" s="1"/>
  <c r="H4" i="1"/>
  <c r="F5" i="1"/>
  <c r="F4" i="1" s="1"/>
  <c r="G5" i="1"/>
  <c r="G4" i="1" s="1"/>
  <c r="I50" i="1"/>
  <c r="H50" i="1"/>
  <c r="G50" i="1"/>
  <c r="I49" i="1" l="1"/>
  <c r="H49" i="1"/>
  <c r="E50" i="1" l="1"/>
  <c r="E49" i="1" s="1"/>
</calcChain>
</file>

<file path=xl/sharedStrings.xml><?xml version="1.0" encoding="utf-8"?>
<sst xmlns="http://schemas.openxmlformats.org/spreadsheetml/2006/main" count="151" uniqueCount="136">
  <si>
    <t>Razred</t>
  </si>
  <si>
    <t>Skupina</t>
  </si>
  <si>
    <t xml:space="preserve">Odjeljak </t>
  </si>
  <si>
    <t>Naziv prihoda</t>
  </si>
  <si>
    <t>UKUPNO PRIHODI</t>
  </si>
  <si>
    <t>Prihodi poslovanja</t>
  </si>
  <si>
    <t>Pomoći iz inozemstva i od subjekata unutar općeg proračuna</t>
  </si>
  <si>
    <t>Tekuće pomoći od institucija i tijela EU</t>
  </si>
  <si>
    <t>Kapitalne pomoći od institucija i tijela EU</t>
  </si>
  <si>
    <t>Tekuće pomoći od izvanproračunskih korisnika</t>
  </si>
  <si>
    <t>Tekuće pomoći proračunskim korisnicima iz proračuna koji im nije nadležan</t>
  </si>
  <si>
    <t>Tekući prijenosi između proračunskih korisnika istog proračuna</t>
  </si>
  <si>
    <t>Kapitalne prijenosi između proračunskih korisnika istog proračuna</t>
  </si>
  <si>
    <t>Tekući prijenosi između proračunskih korisnika istog proračuna temeljem prijenosa EU sredstava</t>
  </si>
  <si>
    <t>Prihodi od imovine</t>
  </si>
  <si>
    <t xml:space="preserve">Kamate na oročena sredstva i depozite po viđenju </t>
  </si>
  <si>
    <t>Prihodi od zateznih kamata</t>
  </si>
  <si>
    <t>Prihodi od pozitivnih tečajnih razlikai razlika zbog primjene valutne klauzule</t>
  </si>
  <si>
    <t>Prihodi od upravnih i administrativnih pristojbi, pristojbi po posebnim propisima i naknada</t>
  </si>
  <si>
    <t>Ostali nespomenuti prihodi</t>
  </si>
  <si>
    <t>Prihodi od prodaje proizvoda i robe te pruženih usluga i prihodi od donacija te povrati po protestiranim jamstvima</t>
  </si>
  <si>
    <t>Prihodi od pruženih usluga</t>
  </si>
  <si>
    <t>Tekuće donacije</t>
  </si>
  <si>
    <t xml:space="preserve">Kapitalne donacije </t>
  </si>
  <si>
    <t>Prihodi od nadležnog proračuna i od HZZO-a temeljem ugovornih obveza</t>
  </si>
  <si>
    <t xml:space="preserve">Prihodi iz nadležnog proračuna za financiranje rashoda poslovanja </t>
  </si>
  <si>
    <t>Prihodi iz nadležnog proračuna za financiranje rashoda za nabavu nefinancijske imovine</t>
  </si>
  <si>
    <t>Prihodi od HZZO-a na temelju ugovorenih obveza</t>
  </si>
  <si>
    <t>Kazne, upravne mjere i ostali prihodi</t>
  </si>
  <si>
    <t>Ostali prihodi</t>
  </si>
  <si>
    <t>Prihodi od prodaje nefinancijske imovine</t>
  </si>
  <si>
    <t>Prihodi od prodaje proizvedene dugotrajne imovine</t>
  </si>
  <si>
    <t>Stambeni objekti</t>
  </si>
  <si>
    <t>Odjeljak</t>
  </si>
  <si>
    <t>Naziv rashoda</t>
  </si>
  <si>
    <t>UKUPNO RASHODI</t>
  </si>
  <si>
    <t>Rashodi poslovanja</t>
  </si>
  <si>
    <t>Rashodi za zaposlene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</si>
  <si>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</si>
  <si>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</si>
  <si>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</si>
  <si>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</si>
  <si>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</si>
  <si>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Materijalni rashodi</t>
  </si>
  <si>
    <t>Službena putovanja</t>
  </si>
  <si>
    <t>Naknade za prijevoz, za rad na terenu i odvojeni život</t>
  </si>
  <si>
    <t>Stručno usavršavanje zaposlenika</t>
  </si>
  <si>
    <t>Ostale naknade troškova zaposlenima</t>
  </si>
  <si>
    <t xml:space="preserve">Uredski materijal i ostali materijalni rashodi </t>
  </si>
  <si>
    <t>Materijal i sirovine</t>
  </si>
  <si>
    <t>Energija</t>
  </si>
  <si>
    <t>Materijal i dijelovi za tekuće i investicijsko održavanje</t>
  </si>
  <si>
    <t>Sitni inventar i auto gume</t>
  </si>
  <si>
    <t>Usluga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</si>
  <si>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</si>
  <si>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</si>
  <si>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</si>
  <si>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</si>
  <si>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</si>
  <si>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</si>
  <si>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</si>
  <si>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</si>
  <si>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</si>
  <si>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Rashodi po osnovi utroška lijekova i potrošnog medicinskog materijala</t>
  </si>
  <si>
    <t>Naknade za rad predstavničkih i izvršnih tijela, povjerenstava i slično</t>
  </si>
  <si>
    <t xml:space="preserve">Premije osiguranja </t>
  </si>
  <si>
    <t>Reprezentacija</t>
  </si>
  <si>
    <t>Članarine i norme</t>
  </si>
  <si>
    <t xml:space="preserve">Pristojbe i naknade </t>
  </si>
  <si>
    <t>Troškovi sudskih postupaka</t>
  </si>
  <si>
    <t>Ostali nespomenuti rashodi poslovanja</t>
  </si>
  <si>
    <t>Financijski rashodi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</si>
  <si>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</si>
  <si>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</si>
  <si>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</si>
  <si>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</si>
  <si>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 xml:space="preserve">Subvencije </t>
  </si>
  <si>
    <t>Subvencije trgovačkim društvima, zadrugama, poljoprivrednicima i obrtnicima iz EU sredstava</t>
  </si>
  <si>
    <t>Pomoći dane u inozemstvo i unutar općeg proračuna</t>
  </si>
  <si>
    <t>Ostali rashodi</t>
  </si>
  <si>
    <t xml:space="preserve">Ugovorne kazne i ostale naknade šteta </t>
  </si>
  <si>
    <t>Rashodi za nabavu nefinancijske imovine</t>
  </si>
  <si>
    <t>Rashodi za nabavu neproizvedene dugotrajne imovine</t>
  </si>
  <si>
    <t>Licence</t>
  </si>
  <si>
    <t>Ostala prava</t>
  </si>
  <si>
    <t>Rashodi za nabavu proizvedene dugotrajne imovine</t>
  </si>
  <si>
    <t>Poslovni objekti</t>
  </si>
  <si>
    <t>Ostali građevinski objekti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</si>
  <si>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</si>
  <si>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</si>
  <si>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</si>
  <si>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</si>
  <si>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</si>
  <si>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</si>
  <si>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 u cestovnom prometu</t>
  </si>
  <si>
    <t>Knjige</t>
  </si>
  <si>
    <t>Umjetnička djela (izložena u galerijama, muzejima i slično)</t>
  </si>
  <si>
    <t>Ulaganja u računalne programe</t>
  </si>
  <si>
    <t>Ostala nematerijalna proizvedena imovina</t>
  </si>
  <si>
    <t>Rashodi za dodatna ulaganja na nefinancijskoj imovini</t>
  </si>
  <si>
    <t>Dodatna ulaganja na građevinskim objektima</t>
  </si>
  <si>
    <t xml:space="preserve">Dodatna ulaganja na postrojenjima i opremi </t>
  </si>
  <si>
    <t>Pomoći od međunarodnih organizacija te institucija i tijela EU</t>
  </si>
  <si>
    <t>Pomoći od izvanproračunskih korisnika</t>
  </si>
  <si>
    <t>Pomoći proračunskim korisnicima iz proračuna koji im nije nadležan</t>
  </si>
  <si>
    <t>Prijenos između proračunskih korisnika istog proračuna</t>
  </si>
  <si>
    <t>Prihodi od financijske imovine</t>
  </si>
  <si>
    <t>Prihodi po posebnim propisima</t>
  </si>
  <si>
    <t xml:space="preserve">Prihodi od prodaje proizvoda i robe te pruženih usluga </t>
  </si>
  <si>
    <t>Donacije od pravnih i fizičkih osoba izvan općeg proračuna i povrat donacija po protestiranim jamstvima</t>
  </si>
  <si>
    <t>Prihodi iz nadležnog proračuna za financiranje redovne djelatnosti proračunskih korisnika</t>
  </si>
  <si>
    <t>Prihodi od HZZOa na temelju ugovornih obveza</t>
  </si>
  <si>
    <t>Prihodi od prodaje građevinskih objekata</t>
  </si>
  <si>
    <t>Plaće (Bruto)</t>
  </si>
  <si>
    <t>Doprinosi na plaće</t>
  </si>
  <si>
    <t>Naknade troškova zaposlenima</t>
  </si>
  <si>
    <t>Rashodi za materijal i energiju</t>
  </si>
  <si>
    <t>Rashodi za usluge</t>
  </si>
  <si>
    <t>Rashodi lijekova i potrošnog medicinskog materijala kod zdravstvenih ustanova</t>
  </si>
  <si>
    <t>Kamate za primljene kredite i zajmove od kreditnih i ostalih financijskih institucija izvan javnog sektora</t>
  </si>
  <si>
    <t>Prijenosi između proračunskoh korisnika istog proračuna</t>
  </si>
  <si>
    <t>Kazne, penali i naknade štete</t>
  </si>
  <si>
    <t>Nematerijalna imovina</t>
  </si>
  <si>
    <t>Građevinski objekti</t>
  </si>
  <si>
    <t>Postrojenja i oprema</t>
  </si>
  <si>
    <t>Prijevozna sredstva</t>
  </si>
  <si>
    <t>Knjige, umjetnička djela i ostale izložbene vrijednosti</t>
  </si>
  <si>
    <t>Nematerijalna proizvedena imovina</t>
  </si>
  <si>
    <t xml:space="preserve">PRIHODI I RASHODI PREMA EKONOMSKOJ KLASIFIKACIJI NA 4. RAZINI </t>
  </si>
  <si>
    <t>IZVRŠENJE                               2024.</t>
  </si>
  <si>
    <t>TEKUĆI PLAN                              2025.</t>
  </si>
  <si>
    <t>PLAN                                        ZA 2026.</t>
  </si>
  <si>
    <t>PROJEKCIJA                                ZA 2027.</t>
  </si>
  <si>
    <t>PROJEKCIJA ZA 2028.</t>
  </si>
  <si>
    <t>Pomoći od inozemnih vlada</t>
  </si>
  <si>
    <t>Tekuće pomoći od inozemnih vlada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</si>
</sst>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1"/>
    </font>
    <font>
      <sz val="8"/>
      <name val="Arial"/>
      <family val="2"/>
    </font>
    <font>
      <sz val="10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rgb="FFDBDBDB"/>
      </patternFill>
    </fill>
    <fill>
      <patternFill patternType="solid">
        <fgColor theme="0"/>
        <bgColor rgb="FFDEEBF7"/>
      </patternFill>
    </fill>
    <fill>
      <patternFill patternType="solid">
        <fgColor rgb="FFCCFFFF"/>
        <bgColor rgb="FFDEEBF7"/>
      </patternFill>
    </fill>
    <fill>
      <patternFill patternType="solid">
        <f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">
    <xf numFmtId="0" fontId="0" fillId="0" borderId="0"/>
    <xf numFmtId="0" fontId="8" fillId="0" borderId="4" applyProtection="0">
      <alignment horizontal="right" vertical="center"/>
    </xf>
    <xf numFmtId="0" fontId="17" fillId="4" borderId="5" applyProtection="0">
      <alignment horizontal="left" vertical="center" indent="1"/>
    </xf>
    <xf numFmtId="0" fontId="17" fillId="4" borderId="5" applyProtection="0">
      <alignment horizontal="left" vertical="center" indent="1"/>
    </xf>
    <xf numFmtId="0" fontId="18" fillId="5" borderId="6" applyNumberFormat="0" applyProtection="0">
      <alignment horizontal="left" vertical="center" indent="1" justifyLastLine="1"/>
    </xf>
    <xf numFmtId="4" fontId="19" fillId="0" borderId="8" applyNumberFormat="0" applyProtection="0">
      <alignment horizontal="right" vertical="center"/>
    </xf>
    <xf numFmtId="0" fontId="21" fillId="0" borderId="0"/>
    <xf numFmtId="0" fontId="23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</xf>
    <xf numFmtId="3" fontId="4" fillId="0" borderId="1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0" fontId="5" fillId="0" borderId="0" xfId="0" applyFont="1"/>
    <xf numFmtId="0" fontId="6" fillId="3" borderId="1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</xf>
    <xf numFmtId="3" fontId="9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6" fillId="3" borderId="3" xfId="0" applyFont="1" applyFill="1" applyBorder="1" applyAlignment="1" applyProtection="1">
      <alignment horizontal="left" vertical="center" wrapText="1"/>
    </xf>
    <xf numFmtId="3" fontId="13" fillId="0" borderId="0" xfId="0" applyNumberFormat="1" applyFont="1"/>
    <xf numFmtId="0" fontId="11" fillId="3" borderId="3" xfId="0" applyFont="1" applyFill="1" applyBorder="1" applyAlignment="1" applyProtection="1">
      <alignment horizontal="left"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0" fontId="16" fillId="3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6" fillId="3" borderId="0" xfId="0" applyFont="1" applyFill="1" applyBorder="1" applyAlignment="1">
      <alignment horizontal="right"/>
    </xf>
    <xf numFmtId="0" fontId="3" fillId="2" borderId="1" xfId="0" applyFont="1" applyFill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right" vertical="center"/>
    </xf>
    <xf numFmtId="0" fontId="5" fillId="0" borderId="0" xfId="0" applyFont="1" applyBorder="1"/>
    <xf numFmtId="3" fontId="4" fillId="0" borderId="1" xfId="0" applyNumberFormat="1" applyFont="1" applyFill="1" applyBorder="1" applyAlignment="1">
      <alignment horizontal="right"/>
    </xf>
    <xf numFmtId="0" fontId="11" fillId="3" borderId="1" xfId="0" applyFont="1" applyFill="1" applyBorder="1" applyAlignment="1" applyProtection="1">
      <alignment horizontal="left" vertical="center"/>
    </xf>
    <xf numFmtId="3" fontId="9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left"/>
    </xf>
    <xf numFmtId="0" fontId="0" fillId="0" borderId="0" xfId="0" applyBorder="1"/>
    <xf numFmtId="0" fontId="16" fillId="3" borderId="3" xfId="0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horizontal="right"/>
    </xf>
    <xf numFmtId="3" fontId="10" fillId="0" borderId="7" xfId="0" applyNumberFormat="1" applyFont="1" applyFill="1" applyBorder="1" applyAlignment="1">
      <alignment horizontal="right"/>
    </xf>
    <xf numFmtId="0" fontId="7" fillId="3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3" fontId="4" fillId="0" borderId="7" xfId="0" applyNumberFormat="1" applyFont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0" fontId="6" fillId="3" borderId="7" xfId="0" applyFont="1" applyFill="1" applyBorder="1" applyAlignment="1" applyProtection="1">
      <alignment vertical="center" wrapText="1"/>
    </xf>
    <xf numFmtId="0" fontId="6" fillId="3" borderId="7" xfId="0" applyFont="1" applyFill="1" applyBorder="1" applyAlignment="1" applyProtection="1">
      <alignment horizontal="left" vertical="center"/>
    </xf>
    <xf numFmtId="0" fontId="14" fillId="0" borderId="7" xfId="0" applyFont="1" applyBorder="1"/>
    <xf numFmtId="0" fontId="0" fillId="0" borderId="0" xfId="0" applyFont="1"/>
    <xf numFmtId="0" fontId="10" fillId="0" borderId="7" xfId="0" applyFont="1" applyFill="1" applyBorder="1" applyAlignment="1">
      <alignment horizontal="right"/>
    </xf>
    <xf numFmtId="0" fontId="15" fillId="0" borderId="7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1" fillId="3" borderId="7" xfId="0" applyFont="1" applyFill="1" applyBorder="1" applyAlignment="1" applyProtection="1">
      <alignment horizontal="left" vertical="center"/>
    </xf>
    <xf numFmtId="0" fontId="7" fillId="3" borderId="7" xfId="0" applyFont="1" applyFill="1" applyBorder="1" applyAlignment="1" applyProtection="1">
      <alignment horizontal="left" vertical="center"/>
    </xf>
    <xf numFmtId="3" fontId="9" fillId="0" borderId="7" xfId="0" applyNumberFormat="1" applyFont="1" applyBorder="1" applyAlignment="1" applyProtection="1">
      <alignment horizontal="right"/>
    </xf>
    <xf numFmtId="3" fontId="9" fillId="0" borderId="7" xfId="0" applyNumberFormat="1" applyFont="1" applyFill="1" applyBorder="1" applyAlignment="1" applyProtection="1">
      <alignment horizontal="right"/>
    </xf>
    <xf numFmtId="3" fontId="10" fillId="0" borderId="7" xfId="0" applyNumberFormat="1" applyFont="1" applyBorder="1" applyAlignment="1">
      <alignment horizontal="right"/>
    </xf>
    <xf numFmtId="0" fontId="10" fillId="0" borderId="0" xfId="0" applyFont="1"/>
    <xf numFmtId="3" fontId="2" fillId="0" borderId="0" xfId="0" applyNumberFormat="1" applyFont="1" applyBorder="1" applyAlignment="1" applyProtection="1">
      <alignment horizontal="right"/>
    </xf>
    <xf numFmtId="0" fontId="10" fillId="0" borderId="0" xfId="0" applyFont="1" applyBorder="1"/>
    <xf numFmtId="0" fontId="3" fillId="6" borderId="1" xfId="0" applyFont="1" applyFill="1" applyBorder="1" applyAlignment="1" applyProtection="1">
      <alignment horizontal="center" vertical="center" wrapText="1"/>
    </xf>
    <xf numFmtId="3" fontId="4" fillId="3" borderId="7" xfId="0" applyNumberFormat="1" applyFont="1" applyFill="1" applyBorder="1" applyAlignment="1">
      <alignment horizontal="right"/>
    </xf>
    <xf numFmtId="0" fontId="6" fillId="3" borderId="7" xfId="0" applyFont="1" applyFill="1" applyBorder="1" applyAlignment="1" applyProtection="1">
      <alignment horizontal="center" vertical="center"/>
    </xf>
    <xf numFmtId="4" fontId="4" fillId="0" borderId="7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/>
    </xf>
    <xf numFmtId="0" fontId="12" fillId="3" borderId="7" xfId="0" applyFont="1" applyFill="1" applyBorder="1" applyAlignment="1">
      <alignment horizontal="center" vertical="center"/>
    </xf>
    <xf numFmtId="0" fontId="6" fillId="7" borderId="7" xfId="0" applyNumberFormat="1" applyFont="1" applyFill="1" applyBorder="1" applyAlignment="1" applyProtection="1">
      <alignment horizontal="left" vertical="center" wrapText="1"/>
    </xf>
    <xf numFmtId="0" fontId="6" fillId="7" borderId="7" xfId="0" quotePrefix="1" applyFont="1" applyFill="1" applyBorder="1" applyAlignment="1">
      <alignment horizontal="left" vertical="center"/>
    </xf>
    <xf numFmtId="4" fontId="6" fillId="7" borderId="7" xfId="0" quotePrefix="1" applyNumberFormat="1" applyFont="1" applyFill="1" applyBorder="1" applyAlignment="1">
      <alignment horizontal="left" vertical="center" wrapText="1"/>
    </xf>
    <xf numFmtId="0" fontId="6" fillId="0" borderId="7" xfId="0" quotePrefix="1" applyFont="1" applyFill="1" applyBorder="1" applyAlignment="1">
      <alignment horizontal="left" vertical="center" wrapText="1"/>
    </xf>
    <xf numFmtId="0" fontId="6" fillId="7" borderId="7" xfId="0" quotePrefix="1" applyFont="1" applyFill="1" applyBorder="1" applyAlignment="1">
      <alignment horizontal="left" vertical="center" wrapText="1"/>
    </xf>
    <xf numFmtId="0" fontId="15" fillId="0" borderId="7" xfId="0" applyFont="1" applyBorder="1"/>
    <xf numFmtId="2" fontId="6" fillId="0" borderId="7" xfId="4" quotePrefix="1" applyNumberFormat="1" applyFont="1" applyFill="1" applyBorder="1" applyAlignment="1">
      <alignment vertical="center" wrapText="1"/>
    </xf>
    <xf numFmtId="0" fontId="6" fillId="7" borderId="7" xfId="0" applyFont="1" applyFill="1" applyBorder="1" applyAlignment="1">
      <alignment horizontal="left" vertical="center" wrapText="1"/>
    </xf>
    <xf numFmtId="2" fontId="6" fillId="0" borderId="6" xfId="4" quotePrefix="1" applyNumberFormat="1" applyFont="1" applyFill="1" applyAlignment="1">
      <alignment vertical="top" wrapText="1"/>
    </xf>
    <xf numFmtId="2" fontId="6" fillId="0" borderId="7" xfId="4" quotePrefix="1" applyNumberFormat="1" applyFont="1" applyFill="1" applyBorder="1" applyAlignment="1">
      <alignment vertical="top" wrapText="1"/>
    </xf>
    <xf numFmtId="0" fontId="6" fillId="7" borderId="7" xfId="0" applyFont="1" applyFill="1" applyBorder="1" applyAlignment="1">
      <alignment horizontal="left" vertical="center"/>
    </xf>
    <xf numFmtId="0" fontId="6" fillId="7" borderId="7" xfId="0" applyNumberFormat="1" applyFont="1" applyFill="1" applyBorder="1" applyAlignment="1" applyProtection="1">
      <alignment vertical="center" wrapText="1"/>
    </xf>
    <xf numFmtId="4" fontId="4" fillId="0" borderId="1" xfId="0" applyNumberFormat="1" applyFont="1" applyFill="1" applyBorder="1" applyAlignment="1">
      <alignment horizontal="right"/>
    </xf>
    <xf numFmtId="4" fontId="9" fillId="0" borderId="1" xfId="1" applyNumberFormat="1" applyFont="1" applyFill="1" applyBorder="1" applyAlignment="1" applyProtection="1">
      <alignment horizontal="right" vertical="center"/>
    </xf>
    <xf numFmtId="4" fontId="4" fillId="0" borderId="7" xfId="1" applyNumberFormat="1" applyFont="1" applyFill="1" applyBorder="1" applyAlignment="1" applyProtection="1">
      <alignment horizontal="right" vertical="center"/>
    </xf>
    <xf numFmtId="4" fontId="4" fillId="0" borderId="1" xfId="1" applyNumberFormat="1" applyFont="1" applyFill="1" applyBorder="1" applyAlignment="1" applyProtection="1">
      <alignment horizontal="right" vertical="center"/>
    </xf>
    <xf numFmtId="4" fontId="9" fillId="0" borderId="1" xfId="0" applyNumberFormat="1" applyFont="1" applyFill="1" applyBorder="1" applyAlignment="1">
      <alignment horizontal="right"/>
    </xf>
    <xf numFmtId="2" fontId="9" fillId="0" borderId="1" xfId="1" applyNumberFormat="1" applyFont="1" applyFill="1" applyBorder="1" applyAlignment="1" applyProtection="1">
      <alignment horizontal="right" vertical="center"/>
    </xf>
    <xf numFmtId="4" fontId="9" fillId="0" borderId="7" xfId="0" applyNumberFormat="1" applyFont="1" applyFill="1" applyBorder="1" applyAlignment="1">
      <alignment horizontal="right"/>
    </xf>
    <xf numFmtId="3" fontId="9" fillId="0" borderId="1" xfId="1" applyNumberFormat="1" applyFont="1" applyFill="1" applyBorder="1" applyAlignment="1" applyProtection="1">
      <alignment horizontal="right"/>
    </xf>
    <xf numFmtId="3" fontId="15" fillId="0" borderId="7" xfId="0" applyNumberFormat="1" applyFont="1" applyBorder="1" applyAlignment="1">
      <alignment horizontal="right"/>
    </xf>
    <xf numFmtId="3" fontId="15" fillId="0" borderId="7" xfId="0" applyNumberFormat="1" applyFont="1" applyFill="1" applyBorder="1" applyAlignment="1">
      <alignment horizontal="right"/>
    </xf>
    <xf numFmtId="3" fontId="4" fillId="0" borderId="7" xfId="0" applyNumberFormat="1" applyFont="1" applyBorder="1" applyAlignment="1" applyProtection="1">
      <alignment horizontal="right"/>
    </xf>
    <xf numFmtId="4" fontId="4" fillId="0" borderId="1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3" fontId="4" fillId="0" borderId="7" xfId="0" applyNumberFormat="1" applyFont="1" applyFill="1" applyBorder="1" applyAlignment="1" applyProtection="1">
      <alignment horizontal="right"/>
    </xf>
    <xf numFmtId="0" fontId="11" fillId="3" borderId="1" xfId="0" applyFont="1" applyFill="1" applyBorder="1" applyAlignment="1">
      <alignment horizontal="left" vertical="center" wrapText="1"/>
    </xf>
    <xf numFmtId="3" fontId="9" fillId="3" borderId="7" xfId="0" applyNumberFormat="1" applyFont="1" applyFill="1" applyBorder="1" applyAlignment="1">
      <alignment horizontal="right"/>
    </xf>
    <xf numFmtId="4" fontId="20" fillId="0" borderId="7" xfId="5" applyNumberFormat="1" applyFont="1" applyFill="1" applyBorder="1">
      <alignment horizontal="right" vertical="center"/>
    </xf>
    <xf numFmtId="0" fontId="3" fillId="8" borderId="1" xfId="0" applyFont="1" applyFill="1" applyBorder="1" applyAlignment="1" applyProtection="1">
      <alignment horizontal="center" vertical="center" wrapText="1"/>
    </xf>
    <xf numFmtId="3" fontId="22" fillId="0" borderId="7" xfId="6" applyNumberFormat="1" applyFont="1" applyBorder="1" applyAlignment="1">
      <alignment horizontal="right"/>
    </xf>
    <xf numFmtId="0" fontId="4" fillId="8" borderId="1" xfId="0" applyFont="1" applyFill="1" applyBorder="1" applyAlignment="1" applyProtection="1">
      <alignment horizontal="center" vertical="center" wrapText="1"/>
    </xf>
    <xf numFmtId="0" fontId="6" fillId="0" borderId="7" xfId="7" applyFont="1" applyFill="1" applyBorder="1" applyAlignment="1">
      <alignment horizontal="left" vertical="center" wrapText="1"/>
    </xf>
    <xf numFmtId="0" fontId="6" fillId="0" borderId="7" xfId="0" applyFont="1" applyFill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4" fontId="20" fillId="0" borderId="7" xfId="5" applyNumberFormat="1" applyFont="1" applyFill="1" applyBorder="1" applyAlignment="1">
      <alignment horizontal="right"/>
    </xf>
    <xf numFmtId="2" fontId="7" fillId="0" borderId="1" xfId="2" applyNumberFormat="1" applyFont="1" applyFill="1" applyBorder="1" applyAlignment="1" applyProtection="1">
      <alignment vertical="center" wrapText="1"/>
    </xf>
    <xf numFmtId="2" fontId="7" fillId="0" borderId="1" xfId="3" quotePrefix="1" applyNumberFormat="1" applyFont="1" applyFill="1" applyBorder="1" applyAlignment="1">
      <alignment vertical="center" wrapText="1"/>
    </xf>
    <xf numFmtId="2" fontId="7" fillId="0" borderId="7" xfId="4" quotePrefix="1" applyNumberFormat="1" applyFont="1" applyFill="1" applyBorder="1" applyAlignment="1">
      <alignment vertical="top" wrapText="1"/>
    </xf>
    <xf numFmtId="0" fontId="10" fillId="0" borderId="7" xfId="0" applyFont="1" applyBorder="1"/>
    <xf numFmtId="3" fontId="10" fillId="0" borderId="7" xfId="6" applyNumberFormat="1" applyFont="1" applyFill="1" applyBorder="1" applyAlignment="1">
      <alignment horizontal="right"/>
    </xf>
    <xf numFmtId="4" fontId="20" fillId="0" borderId="0" xfId="5" applyNumberFormat="1" applyFont="1" applyFill="1" applyBorder="1">
      <alignment horizontal="right" vertical="center"/>
    </xf>
    <xf numFmtId="3" fontId="9" fillId="0" borderId="7" xfId="6" applyNumberFormat="1" applyFont="1" applyFill="1" applyBorder="1" applyAlignment="1">
      <alignment horizontal="right"/>
    </xf>
    <xf numFmtId="3" fontId="10" fillId="0" borderId="7" xfId="6" applyNumberFormat="1" applyFont="1" applyBorder="1" applyAlignment="1">
      <alignment horizontal="right"/>
    </xf>
    <xf numFmtId="0" fontId="15" fillId="0" borderId="1" xfId="0" applyFont="1" applyBorder="1"/>
    <xf numFmtId="0" fontId="1" fillId="0" borderId="0" xfId="0" applyFont="1" applyBorder="1" applyAlignment="1" applyProtection="1">
      <alignment horizontal="center" vertical="center"/>
    </xf>
  </cellXfs>
  <cellStyles count="8">
    <cellStyle name="Normalno" xfId="0" builtinId="0"/>
    <cellStyle name="Normalno 5" xfId="6"/>
    <cellStyle name="Obično_List7" xfId="7"/>
    <cellStyle name="SAPBEXHLevel3" xfId="2"/>
    <cellStyle name="SAPBEXHLevel3 3" xfId="3"/>
    <cellStyle name="SAPBEXHLevel3 3 2" xfId="4"/>
    <cellStyle name="SAPBEXstdData" xfId="5"/>
    <cellStyle name="SAPBEXstdDat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V157"/>
  <sheetViews>
    <sheetView tabSelected="1" zoomScale="80" zoomScaleNormal="80" workbookViewId="0">
      <selection activeCell="D15" sqref="D15"/>
    </sheetView>
  </sheetViews>
  <sheetFormatPr defaultColWidth="8.5703125" defaultRowHeight="15" x14ac:dyDescent="0.25"/>
  <cols>
    <col min="1" max="1" width="7.85546875" customWidth="1"/>
    <col min="2" max="2" width="9.28515625" customWidth="1"/>
    <col min="3" max="3" width="10.7109375" customWidth="1"/>
    <col min="4" max="4" width="70.42578125" customWidth="1"/>
    <col min="5" max="5" width="18.7109375" style="65" customWidth="1"/>
    <col min="6" max="9" width="18.7109375" customWidth="1"/>
  </cols>
  <sheetData>
    <row r="1" spans="1:9" ht="18" customHeight="1" x14ac:dyDescent="0.25">
      <c r="A1" s="122" t="s">
        <v>128</v>
      </c>
      <c r="B1" s="122"/>
      <c r="C1" s="122"/>
      <c r="D1" s="122"/>
      <c r="E1" s="122"/>
      <c r="F1" s="122"/>
      <c r="G1" s="122"/>
      <c r="H1" s="122"/>
      <c r="I1" s="122"/>
    </row>
    <row r="2" spans="1:9" ht="18" customHeight="1" x14ac:dyDescent="0.25">
      <c r="A2" s="1"/>
      <c r="B2" s="1"/>
      <c r="C2" s="1"/>
      <c r="D2" s="1"/>
      <c r="E2" s="1"/>
      <c r="F2" s="2"/>
      <c r="G2" s="2"/>
      <c r="H2" s="2"/>
      <c r="I2" s="3"/>
    </row>
    <row r="3" spans="1:9" ht="25.5" x14ac:dyDescent="0.25">
      <c r="A3" s="4" t="s">
        <v>0</v>
      </c>
      <c r="B3" s="5" t="s">
        <v>1</v>
      </c>
      <c r="C3" s="5" t="s">
        <v>2</v>
      </c>
      <c r="D3" s="5" t="s">
        <v>3</v>
      </c>
      <c r="E3" s="104" t="s">
        <v>129</v>
      </c>
      <c r="F3" s="104" t="s">
        <v>130</v>
      </c>
      <c r="G3" s="68" t="s">
        <v>131</v>
      </c>
      <c r="H3" s="68" t="s">
        <v>132</v>
      </c>
      <c r="I3" s="68" t="s">
        <v>133</v>
      </c>
    </row>
    <row r="4" spans="1:9" s="11" customFormat="1" ht="15" customHeight="1" x14ac:dyDescent="0.25">
      <c r="A4" s="6"/>
      <c r="B4" s="7"/>
      <c r="C4" s="7"/>
      <c r="D4" s="8" t="s">
        <v>4</v>
      </c>
      <c r="E4" s="87">
        <f>E5+E43</f>
        <v>323776343.35999995</v>
      </c>
      <c r="F4" s="9">
        <f>F5+F43</f>
        <v>337400622</v>
      </c>
      <c r="G4" s="10">
        <f>G5+G43</f>
        <v>391125030</v>
      </c>
      <c r="H4" s="10">
        <f>H5+H43</f>
        <v>347461823</v>
      </c>
      <c r="I4" s="10">
        <f>I5+I43</f>
        <v>368194042</v>
      </c>
    </row>
    <row r="5" spans="1:9" s="11" customFormat="1" ht="15" customHeight="1" x14ac:dyDescent="0.25">
      <c r="A5" s="12">
        <v>6</v>
      </c>
      <c r="B5" s="12"/>
      <c r="C5" s="12"/>
      <c r="D5" s="13" t="s">
        <v>5</v>
      </c>
      <c r="E5" s="87">
        <f>E6+E20+E25+E28+E34+E40</f>
        <v>323776140.47999996</v>
      </c>
      <c r="F5" s="10">
        <f>F6+F20+F25+F28+F34+F40</f>
        <v>337399454</v>
      </c>
      <c r="G5" s="10">
        <f>G6+G20+G25+G28+G34+G40</f>
        <v>391123872</v>
      </c>
      <c r="H5" s="10">
        <f>H6+H20+H25+H28+H34+H40</f>
        <v>347460675</v>
      </c>
      <c r="I5" s="10">
        <f>I6+I20+I25+I28+I34+I40</f>
        <v>368192904</v>
      </c>
    </row>
    <row r="6" spans="1:9" s="11" customFormat="1" ht="18.75" customHeight="1" x14ac:dyDescent="0.25">
      <c r="A6" s="12"/>
      <c r="B6" s="12">
        <v>63</v>
      </c>
      <c r="C6" s="12"/>
      <c r="D6" s="13" t="s">
        <v>6</v>
      </c>
      <c r="E6" s="87">
        <f>E9+E12+E14+E16+E7</f>
        <v>28118495.32</v>
      </c>
      <c r="F6" s="10">
        <f t="shared" ref="F6:I6" si="0">F9+F12+F14+F16+F7</f>
        <v>677080</v>
      </c>
      <c r="G6" s="10">
        <f t="shared" si="0"/>
        <v>11218</v>
      </c>
      <c r="H6" s="10">
        <f>H9+H12+H14+H16+H7</f>
        <v>103821</v>
      </c>
      <c r="I6" s="10">
        <f t="shared" si="0"/>
        <v>11218</v>
      </c>
    </row>
    <row r="7" spans="1:9" s="11" customFormat="1" ht="18.75" customHeight="1" x14ac:dyDescent="0.25">
      <c r="A7" s="54"/>
      <c r="B7" s="108">
        <v>631</v>
      </c>
      <c r="C7" s="108"/>
      <c r="D7" s="107" t="s">
        <v>134</v>
      </c>
      <c r="E7" s="71"/>
      <c r="F7" s="69"/>
      <c r="G7" s="69"/>
      <c r="H7" s="69">
        <f>H8</f>
        <v>103821</v>
      </c>
      <c r="I7" s="69"/>
    </row>
    <row r="8" spans="1:9" s="11" customFormat="1" ht="18.75" customHeight="1" x14ac:dyDescent="0.25">
      <c r="A8" s="54"/>
      <c r="B8" s="108"/>
      <c r="C8" s="109">
        <v>6311</v>
      </c>
      <c r="D8" s="107" t="s">
        <v>135</v>
      </c>
      <c r="E8" s="71"/>
      <c r="F8" s="69"/>
      <c r="G8" s="69"/>
      <c r="H8" s="102">
        <v>103821</v>
      </c>
      <c r="I8" s="69"/>
    </row>
    <row r="9" spans="1:9" s="11" customFormat="1" ht="17.25" customHeight="1" x14ac:dyDescent="0.25">
      <c r="A9" s="54"/>
      <c r="B9" s="70">
        <v>632</v>
      </c>
      <c r="C9" s="54"/>
      <c r="D9" s="75" t="s">
        <v>102</v>
      </c>
      <c r="E9" s="71">
        <f>E10+E11</f>
        <v>12957620.6</v>
      </c>
      <c r="F9" s="69">
        <f>F10+F11</f>
        <v>207644</v>
      </c>
      <c r="G9" s="69">
        <f t="shared" ref="G9:I9" si="1">G10+G11</f>
        <v>0</v>
      </c>
      <c r="H9" s="69">
        <f t="shared" si="1"/>
        <v>0</v>
      </c>
      <c r="I9" s="69">
        <f t="shared" si="1"/>
        <v>0</v>
      </c>
    </row>
    <row r="10" spans="1:9" ht="15" customHeight="1" x14ac:dyDescent="0.25">
      <c r="A10" s="12"/>
      <c r="B10" s="14"/>
      <c r="C10" s="14">
        <v>6323</v>
      </c>
      <c r="D10" s="27" t="s">
        <v>7</v>
      </c>
      <c r="E10" s="88"/>
      <c r="F10" s="16">
        <v>207644</v>
      </c>
      <c r="G10" s="16"/>
      <c r="H10" s="16"/>
      <c r="I10" s="17"/>
    </row>
    <row r="11" spans="1:9" ht="15" customHeight="1" x14ac:dyDescent="0.25">
      <c r="A11" s="18"/>
      <c r="B11" s="18"/>
      <c r="C11" s="19">
        <v>6324</v>
      </c>
      <c r="D11" s="20" t="s">
        <v>8</v>
      </c>
      <c r="E11" s="88">
        <v>12957620.6</v>
      </c>
      <c r="F11" s="16"/>
      <c r="G11" s="16">
        <v>0</v>
      </c>
      <c r="H11" s="16">
        <v>0</v>
      </c>
      <c r="I11" s="17">
        <v>0</v>
      </c>
    </row>
    <row r="12" spans="1:9" ht="15" customHeight="1" x14ac:dyDescent="0.25">
      <c r="A12" s="47"/>
      <c r="B12" s="72">
        <v>634</v>
      </c>
      <c r="C12" s="49"/>
      <c r="D12" s="76" t="s">
        <v>103</v>
      </c>
      <c r="E12" s="89">
        <f>E13</f>
        <v>15160874.720000001</v>
      </c>
      <c r="F12" s="51">
        <f t="shared" ref="F12:I12" si="2">F13</f>
        <v>435784</v>
      </c>
      <c r="G12" s="51">
        <f t="shared" si="2"/>
        <v>0</v>
      </c>
      <c r="H12" s="51">
        <f t="shared" si="2"/>
        <v>0</v>
      </c>
      <c r="I12" s="95">
        <f t="shared" si="2"/>
        <v>0</v>
      </c>
    </row>
    <row r="13" spans="1:9" ht="15" customHeight="1" x14ac:dyDescent="0.25">
      <c r="A13" s="18"/>
      <c r="B13" s="18"/>
      <c r="C13" s="19">
        <v>6341</v>
      </c>
      <c r="D13" s="20" t="s">
        <v>9</v>
      </c>
      <c r="E13" s="88">
        <v>15160874.720000001</v>
      </c>
      <c r="F13" s="117">
        <v>435784</v>
      </c>
      <c r="G13" s="16"/>
      <c r="H13" s="16">
        <v>0</v>
      </c>
      <c r="I13" s="17">
        <v>0</v>
      </c>
    </row>
    <row r="14" spans="1:9" ht="17.25" customHeight="1" x14ac:dyDescent="0.25">
      <c r="A14" s="47"/>
      <c r="B14" s="72">
        <v>636</v>
      </c>
      <c r="C14" s="49"/>
      <c r="D14" s="77" t="s">
        <v>104</v>
      </c>
      <c r="E14" s="89">
        <f>E15</f>
        <v>0</v>
      </c>
      <c r="F14" s="51">
        <f t="shared" ref="F14:I14" si="3">F15</f>
        <v>0</v>
      </c>
      <c r="G14" s="51">
        <f t="shared" si="3"/>
        <v>0</v>
      </c>
      <c r="H14" s="51">
        <f t="shared" si="3"/>
        <v>0</v>
      </c>
      <c r="I14" s="95">
        <f t="shared" si="3"/>
        <v>0</v>
      </c>
    </row>
    <row r="15" spans="1:9" ht="28.5" x14ac:dyDescent="0.25">
      <c r="A15" s="18"/>
      <c r="B15" s="18"/>
      <c r="C15" s="19">
        <v>6361</v>
      </c>
      <c r="D15" s="21" t="s">
        <v>10</v>
      </c>
      <c r="E15" s="88"/>
      <c r="F15" s="16"/>
      <c r="G15" s="94"/>
      <c r="H15" s="94"/>
      <c r="I15" s="94"/>
    </row>
    <row r="16" spans="1:9" ht="18.75" customHeight="1" x14ac:dyDescent="0.25">
      <c r="A16" s="47"/>
      <c r="B16" s="72">
        <v>639</v>
      </c>
      <c r="C16" s="49"/>
      <c r="D16" s="78" t="s">
        <v>105</v>
      </c>
      <c r="E16" s="89">
        <f>E17+E18+E19</f>
        <v>0</v>
      </c>
      <c r="F16" s="51">
        <f t="shared" ref="F16:I16" si="4">F17+F18+F19</f>
        <v>33652</v>
      </c>
      <c r="G16" s="51">
        <f t="shared" si="4"/>
        <v>11218</v>
      </c>
      <c r="H16" s="51">
        <f t="shared" si="4"/>
        <v>0</v>
      </c>
      <c r="I16" s="95">
        <f t="shared" si="4"/>
        <v>11218</v>
      </c>
    </row>
    <row r="17" spans="1:16" ht="15" customHeight="1" x14ac:dyDescent="0.25">
      <c r="A17" s="18"/>
      <c r="B17" s="18"/>
      <c r="C17" s="19">
        <v>6391</v>
      </c>
      <c r="D17" s="20" t="s">
        <v>11</v>
      </c>
      <c r="E17" s="88"/>
      <c r="F17" s="16"/>
      <c r="G17" s="16"/>
      <c r="H17" s="16"/>
      <c r="I17" s="16"/>
    </row>
    <row r="18" spans="1:16" ht="15" customHeight="1" x14ac:dyDescent="0.25">
      <c r="A18" s="18"/>
      <c r="B18" s="18"/>
      <c r="C18" s="19">
        <v>6392</v>
      </c>
      <c r="D18" s="20" t="s">
        <v>12</v>
      </c>
      <c r="E18" s="88"/>
      <c r="F18" s="16"/>
      <c r="G18" s="16"/>
      <c r="H18" s="16"/>
      <c r="I18" s="16"/>
    </row>
    <row r="19" spans="1:16" ht="28.5" x14ac:dyDescent="0.25">
      <c r="A19" s="18"/>
      <c r="B19" s="18"/>
      <c r="C19" s="19">
        <v>6393</v>
      </c>
      <c r="D19" s="22" t="s">
        <v>13</v>
      </c>
      <c r="E19" s="88"/>
      <c r="F19" s="119">
        <v>33652</v>
      </c>
      <c r="G19" s="16">
        <v>11218</v>
      </c>
      <c r="H19" s="16"/>
      <c r="I19" s="16">
        <v>11218</v>
      </c>
    </row>
    <row r="20" spans="1:16" s="11" customFormat="1" ht="15" customHeight="1" x14ac:dyDescent="0.25">
      <c r="A20" s="23"/>
      <c r="B20" s="23">
        <v>64</v>
      </c>
      <c r="C20" s="24"/>
      <c r="D20" s="111" t="s">
        <v>14</v>
      </c>
      <c r="E20" s="90">
        <f>E21</f>
        <v>54674.130000000005</v>
      </c>
      <c r="F20" s="9">
        <f>F22+F23+F24</f>
        <v>40000</v>
      </c>
      <c r="G20" s="9">
        <f>G22+G23</f>
        <v>35000</v>
      </c>
      <c r="H20" s="9">
        <f>H22+H23</f>
        <v>35000</v>
      </c>
      <c r="I20" s="9">
        <f>I22+I23</f>
        <v>35000</v>
      </c>
    </row>
    <row r="21" spans="1:16" s="11" customFormat="1" ht="15" customHeight="1" x14ac:dyDescent="0.25">
      <c r="A21" s="48"/>
      <c r="B21" s="72">
        <v>641</v>
      </c>
      <c r="C21" s="50"/>
      <c r="D21" s="76" t="s">
        <v>106</v>
      </c>
      <c r="E21" s="89">
        <f>E22+E23+E24</f>
        <v>54674.130000000005</v>
      </c>
      <c r="F21" s="51">
        <f t="shared" ref="F21:I21" si="5">F22+F23+F24</f>
        <v>40000</v>
      </c>
      <c r="G21" s="51">
        <f t="shared" si="5"/>
        <v>35000</v>
      </c>
      <c r="H21" s="51">
        <f t="shared" si="5"/>
        <v>35000</v>
      </c>
      <c r="I21" s="51">
        <f t="shared" si="5"/>
        <v>35000</v>
      </c>
    </row>
    <row r="22" spans="1:16" ht="15" customHeight="1" x14ac:dyDescent="0.25">
      <c r="A22" s="18"/>
      <c r="B22" s="18"/>
      <c r="C22" s="19">
        <v>6413</v>
      </c>
      <c r="D22" s="20" t="s">
        <v>15</v>
      </c>
      <c r="E22" s="88">
        <v>4.66</v>
      </c>
      <c r="F22" s="16"/>
      <c r="G22" s="16"/>
      <c r="H22" s="16"/>
      <c r="I22" s="17"/>
    </row>
    <row r="23" spans="1:16" ht="15" customHeight="1" x14ac:dyDescent="0.25">
      <c r="A23" s="18"/>
      <c r="B23" s="18"/>
      <c r="C23" s="19">
        <v>6414</v>
      </c>
      <c r="D23" s="20" t="s">
        <v>16</v>
      </c>
      <c r="E23" s="88">
        <v>54669.47</v>
      </c>
      <c r="F23" s="117">
        <v>40000</v>
      </c>
      <c r="G23" s="16">
        <f>35000</f>
        <v>35000</v>
      </c>
      <c r="H23" s="16">
        <f>35000</f>
        <v>35000</v>
      </c>
      <c r="I23" s="17">
        <f>35000</f>
        <v>35000</v>
      </c>
    </row>
    <row r="24" spans="1:16" ht="28.5" x14ac:dyDescent="0.25">
      <c r="A24" s="18"/>
      <c r="B24" s="18"/>
      <c r="C24" s="19">
        <v>6415</v>
      </c>
      <c r="D24" s="21" t="s">
        <v>17</v>
      </c>
      <c r="E24" s="40"/>
      <c r="F24" s="16"/>
      <c r="G24" s="16"/>
      <c r="H24" s="16"/>
      <c r="I24" s="16"/>
    </row>
    <row r="25" spans="1:16" s="11" customFormat="1" ht="30" x14ac:dyDescent="0.25">
      <c r="A25" s="23"/>
      <c r="B25" s="23">
        <v>65</v>
      </c>
      <c r="C25" s="24"/>
      <c r="D25" s="110" t="s">
        <v>18</v>
      </c>
      <c r="E25" s="87">
        <f>E26</f>
        <v>18034749.739999998</v>
      </c>
      <c r="F25" s="9">
        <f>F27</f>
        <v>14900000</v>
      </c>
      <c r="G25" s="9">
        <f>G27</f>
        <v>15000000</v>
      </c>
      <c r="H25" s="9">
        <f>H27</f>
        <v>15000000</v>
      </c>
      <c r="I25" s="9">
        <f>I27</f>
        <v>15000000</v>
      </c>
    </row>
    <row r="26" spans="1:16" s="11" customFormat="1" x14ac:dyDescent="0.25">
      <c r="A26" s="48"/>
      <c r="B26" s="72">
        <v>652</v>
      </c>
      <c r="C26" s="50"/>
      <c r="D26" s="79" t="s">
        <v>107</v>
      </c>
      <c r="E26" s="71">
        <f>E27</f>
        <v>18034749.739999998</v>
      </c>
      <c r="F26" s="51">
        <f t="shared" ref="F26:I26" si="6">F27</f>
        <v>14900000</v>
      </c>
      <c r="G26" s="51">
        <f t="shared" si="6"/>
        <v>15000000</v>
      </c>
      <c r="H26" s="51">
        <f t="shared" si="6"/>
        <v>15000000</v>
      </c>
      <c r="I26" s="51">
        <f t="shared" si="6"/>
        <v>15000000</v>
      </c>
    </row>
    <row r="27" spans="1:16" ht="15" customHeight="1" x14ac:dyDescent="0.25">
      <c r="A27" s="18"/>
      <c r="B27" s="18"/>
      <c r="C27" s="19">
        <v>6526</v>
      </c>
      <c r="D27" s="20" t="s">
        <v>19</v>
      </c>
      <c r="E27" s="88">
        <v>18034749.739999998</v>
      </c>
      <c r="F27" s="117">
        <v>14900000</v>
      </c>
      <c r="G27" s="16">
        <v>15000000</v>
      </c>
      <c r="H27" s="16">
        <v>15000000</v>
      </c>
      <c r="I27" s="17">
        <v>15000000</v>
      </c>
    </row>
    <row r="28" spans="1:16" s="11" customFormat="1" ht="30" x14ac:dyDescent="0.25">
      <c r="A28" s="23"/>
      <c r="B28" s="23">
        <v>66</v>
      </c>
      <c r="C28" s="24"/>
      <c r="D28" s="25" t="s">
        <v>20</v>
      </c>
      <c r="E28" s="87">
        <f>E29+E31</f>
        <v>2984305.41</v>
      </c>
      <c r="F28" s="9">
        <f>F30+F32+F33</f>
        <v>2982196</v>
      </c>
      <c r="G28" s="9">
        <f>G30+G32+G33</f>
        <v>3395088</v>
      </c>
      <c r="H28" s="9">
        <f>H30+H32+H33</f>
        <v>2140680</v>
      </c>
      <c r="I28" s="9">
        <f>I30+I32+I33</f>
        <v>2169026</v>
      </c>
      <c r="P28" s="26"/>
    </row>
    <row r="29" spans="1:16" s="11" customFormat="1" x14ac:dyDescent="0.25">
      <c r="A29" s="48"/>
      <c r="B29" s="72">
        <v>661</v>
      </c>
      <c r="C29" s="50"/>
      <c r="D29" s="75" t="s">
        <v>108</v>
      </c>
      <c r="E29" s="71">
        <f>E30</f>
        <v>2421849.29</v>
      </c>
      <c r="F29" s="51">
        <f t="shared" ref="F29:I29" si="7">F30</f>
        <v>2713490</v>
      </c>
      <c r="G29" s="51">
        <f t="shared" si="7"/>
        <v>1920025</v>
      </c>
      <c r="H29" s="51">
        <f t="shared" si="7"/>
        <v>1924726</v>
      </c>
      <c r="I29" s="51">
        <f t="shared" si="7"/>
        <v>1956476</v>
      </c>
      <c r="P29" s="26"/>
    </row>
    <row r="30" spans="1:16" s="11" customFormat="1" ht="15" customHeight="1" x14ac:dyDescent="0.25">
      <c r="A30" s="23"/>
      <c r="B30" s="23"/>
      <c r="C30" s="19">
        <v>6615</v>
      </c>
      <c r="D30" s="20" t="s">
        <v>21</v>
      </c>
      <c r="E30" s="88">
        <v>2421849.29</v>
      </c>
      <c r="F30" s="119">
        <v>2713490</v>
      </c>
      <c r="G30" s="16">
        <v>1920025</v>
      </c>
      <c r="H30" s="16">
        <v>1924726</v>
      </c>
      <c r="I30" s="16">
        <v>1956476</v>
      </c>
    </row>
    <row r="31" spans="1:16" s="11" customFormat="1" ht="30" customHeight="1" x14ac:dyDescent="0.25">
      <c r="A31" s="48"/>
      <c r="B31" s="72">
        <v>663</v>
      </c>
      <c r="C31" s="49"/>
      <c r="D31" s="79" t="s">
        <v>109</v>
      </c>
      <c r="E31" s="89">
        <f>E32+E33</f>
        <v>562456.12</v>
      </c>
      <c r="F31" s="51">
        <f t="shared" ref="F31:I31" si="8">F32+F33</f>
        <v>268706</v>
      </c>
      <c r="G31" s="51">
        <f t="shared" si="8"/>
        <v>1475063</v>
      </c>
      <c r="H31" s="51">
        <f t="shared" si="8"/>
        <v>215954</v>
      </c>
      <c r="I31" s="51">
        <f t="shared" si="8"/>
        <v>212550</v>
      </c>
    </row>
    <row r="32" spans="1:16" ht="15" customHeight="1" x14ac:dyDescent="0.25">
      <c r="A32" s="18"/>
      <c r="B32" s="18"/>
      <c r="C32" s="19">
        <v>6631</v>
      </c>
      <c r="D32" s="27" t="s">
        <v>22</v>
      </c>
      <c r="E32" s="88">
        <v>562456.12</v>
      </c>
      <c r="F32" s="117">
        <v>158096</v>
      </c>
      <c r="G32" s="16">
        <f>2392+210700</f>
        <v>213092</v>
      </c>
      <c r="H32" s="16">
        <f>7174+192980</f>
        <v>200154</v>
      </c>
      <c r="I32" s="17">
        <v>196750</v>
      </c>
    </row>
    <row r="33" spans="1:9" s="11" customFormat="1" ht="15" customHeight="1" x14ac:dyDescent="0.25">
      <c r="A33" s="23"/>
      <c r="B33" s="30"/>
      <c r="C33" s="19">
        <v>6632</v>
      </c>
      <c r="D33" s="28" t="s">
        <v>23</v>
      </c>
      <c r="E33" s="88"/>
      <c r="F33" s="119">
        <v>110610</v>
      </c>
      <c r="G33" s="16">
        <v>1261971</v>
      </c>
      <c r="H33" s="16">
        <v>15800</v>
      </c>
      <c r="I33" s="16">
        <v>15800</v>
      </c>
    </row>
    <row r="34" spans="1:9" s="11" customFormat="1" ht="30" x14ac:dyDescent="0.25">
      <c r="A34" s="23"/>
      <c r="B34" s="23">
        <v>67</v>
      </c>
      <c r="C34" s="24"/>
      <c r="D34" s="25" t="s">
        <v>24</v>
      </c>
      <c r="E34" s="87">
        <f>E35+E38</f>
        <v>274319833.31999999</v>
      </c>
      <c r="F34" s="9">
        <f>F36+F37+F39</f>
        <v>318770178</v>
      </c>
      <c r="G34" s="9">
        <f>G36+G37+G39</f>
        <v>372652566</v>
      </c>
      <c r="H34" s="9">
        <f>H36+H37+H39</f>
        <v>330151174</v>
      </c>
      <c r="I34" s="9">
        <f>I36+I37+I39</f>
        <v>350947660</v>
      </c>
    </row>
    <row r="35" spans="1:9" s="11" customFormat="1" ht="30" x14ac:dyDescent="0.25">
      <c r="A35" s="48"/>
      <c r="B35" s="72">
        <v>671</v>
      </c>
      <c r="C35" s="50"/>
      <c r="D35" s="75" t="s">
        <v>110</v>
      </c>
      <c r="E35" s="71">
        <f>E36+E37</f>
        <v>35779798.210000001</v>
      </c>
      <c r="F35" s="51">
        <f t="shared" ref="F35:I35" si="9">F36+F37</f>
        <v>42911557</v>
      </c>
      <c r="G35" s="51">
        <f t="shared" si="9"/>
        <v>66902308</v>
      </c>
      <c r="H35" s="51">
        <f t="shared" si="9"/>
        <v>9487288</v>
      </c>
      <c r="I35" s="51">
        <f t="shared" si="9"/>
        <v>13596304</v>
      </c>
    </row>
    <row r="36" spans="1:9" s="11" customFormat="1" ht="15" customHeight="1" x14ac:dyDescent="0.25">
      <c r="A36" s="23"/>
      <c r="B36" s="30"/>
      <c r="C36" s="19">
        <v>6711</v>
      </c>
      <c r="D36" s="29" t="s">
        <v>25</v>
      </c>
      <c r="E36" s="88">
        <v>13290551.68</v>
      </c>
      <c r="F36" s="119">
        <v>15096446</v>
      </c>
      <c r="G36" s="16">
        <f>2031401+45969550+373728+2299226</f>
        <v>50673905</v>
      </c>
      <c r="H36" s="16">
        <f>692288+8795000</f>
        <v>9487288</v>
      </c>
      <c r="I36" s="16">
        <f>700304+12896000</f>
        <v>13596304</v>
      </c>
    </row>
    <row r="37" spans="1:9" ht="28.5" x14ac:dyDescent="0.25">
      <c r="A37" s="18"/>
      <c r="B37" s="23"/>
      <c r="C37" s="19">
        <v>6712</v>
      </c>
      <c r="D37" s="27" t="s">
        <v>26</v>
      </c>
      <c r="E37" s="112">
        <v>22489246.530000001</v>
      </c>
      <c r="F37" s="117">
        <v>27815111</v>
      </c>
      <c r="G37" s="16">
        <f>6598371+9630032</f>
        <v>16228403</v>
      </c>
      <c r="H37" s="16"/>
      <c r="I37" s="17"/>
    </row>
    <row r="38" spans="1:9" x14ac:dyDescent="0.25">
      <c r="A38" s="47"/>
      <c r="B38" s="72">
        <v>673</v>
      </c>
      <c r="C38" s="49"/>
      <c r="D38" s="75" t="s">
        <v>111</v>
      </c>
      <c r="E38" s="89">
        <f>E39</f>
        <v>238540035.11000001</v>
      </c>
      <c r="F38" s="51">
        <f t="shared" ref="F38:I38" si="10">F39</f>
        <v>275858621</v>
      </c>
      <c r="G38" s="51">
        <f t="shared" si="10"/>
        <v>305750258</v>
      </c>
      <c r="H38" s="51">
        <f t="shared" si="10"/>
        <v>320663886</v>
      </c>
      <c r="I38" s="95">
        <f t="shared" si="10"/>
        <v>337351356</v>
      </c>
    </row>
    <row r="39" spans="1:9" ht="15" customHeight="1" x14ac:dyDescent="0.25">
      <c r="A39" s="18"/>
      <c r="B39" s="23"/>
      <c r="C39" s="19">
        <v>6731</v>
      </c>
      <c r="D39" s="15" t="s">
        <v>27</v>
      </c>
      <c r="E39" s="88">
        <v>238540035.11000001</v>
      </c>
      <c r="F39" s="117">
        <v>275858621</v>
      </c>
      <c r="G39" s="16">
        <v>305750258</v>
      </c>
      <c r="H39" s="16">
        <v>320663886</v>
      </c>
      <c r="I39" s="17">
        <v>337351356</v>
      </c>
    </row>
    <row r="40" spans="1:9" s="11" customFormat="1" ht="15" customHeight="1" x14ac:dyDescent="0.25">
      <c r="A40" s="23"/>
      <c r="B40" s="23">
        <v>68</v>
      </c>
      <c r="C40" s="24"/>
      <c r="D40" s="25" t="s">
        <v>28</v>
      </c>
      <c r="E40" s="90">
        <f>E41</f>
        <v>264082.56</v>
      </c>
      <c r="F40" s="9">
        <f>F42</f>
        <v>30000</v>
      </c>
      <c r="G40" s="9">
        <f>G42</f>
        <v>30000</v>
      </c>
      <c r="H40" s="9">
        <f>H42</f>
        <v>30000</v>
      </c>
      <c r="I40" s="9">
        <f>I42</f>
        <v>30000</v>
      </c>
    </row>
    <row r="41" spans="1:9" s="11" customFormat="1" ht="15" customHeight="1" x14ac:dyDescent="0.25">
      <c r="A41" s="48"/>
      <c r="B41" s="72">
        <v>683</v>
      </c>
      <c r="C41" s="50"/>
      <c r="D41" s="75" t="s">
        <v>29</v>
      </c>
      <c r="E41" s="89">
        <f>E42</f>
        <v>264082.56</v>
      </c>
      <c r="F41" s="51">
        <f t="shared" ref="F41:I41" si="11">F42</f>
        <v>30000</v>
      </c>
      <c r="G41" s="51">
        <f t="shared" si="11"/>
        <v>30000</v>
      </c>
      <c r="H41" s="51">
        <f t="shared" si="11"/>
        <v>30000</v>
      </c>
      <c r="I41" s="51">
        <f t="shared" si="11"/>
        <v>30000</v>
      </c>
    </row>
    <row r="42" spans="1:9" ht="15" customHeight="1" x14ac:dyDescent="0.25">
      <c r="A42" s="18"/>
      <c r="B42" s="18"/>
      <c r="C42" s="19">
        <v>6831</v>
      </c>
      <c r="D42" s="27" t="s">
        <v>29</v>
      </c>
      <c r="E42" s="88">
        <v>264082.56</v>
      </c>
      <c r="F42" s="117">
        <v>30000</v>
      </c>
      <c r="G42" s="16">
        <v>30000</v>
      </c>
      <c r="H42" s="16">
        <v>30000</v>
      </c>
      <c r="I42" s="17">
        <v>30000</v>
      </c>
    </row>
    <row r="43" spans="1:9" s="11" customFormat="1" ht="15" customHeight="1" x14ac:dyDescent="0.25">
      <c r="A43" s="23">
        <v>7</v>
      </c>
      <c r="B43" s="23"/>
      <c r="C43" s="24"/>
      <c r="D43" s="25" t="s">
        <v>30</v>
      </c>
      <c r="E43" s="90">
        <f t="shared" ref="E43:I43" si="12">E44</f>
        <v>202.88</v>
      </c>
      <c r="F43" s="9">
        <f t="shared" si="12"/>
        <v>1168</v>
      </c>
      <c r="G43" s="9">
        <f t="shared" si="12"/>
        <v>1158</v>
      </c>
      <c r="H43" s="9">
        <f t="shared" si="12"/>
        <v>1148</v>
      </c>
      <c r="I43" s="9">
        <f t="shared" si="12"/>
        <v>1138</v>
      </c>
    </row>
    <row r="44" spans="1:9" s="11" customFormat="1" ht="15" customHeight="1" x14ac:dyDescent="0.25">
      <c r="A44" s="23"/>
      <c r="B44" s="23">
        <v>72</v>
      </c>
      <c r="C44" s="24"/>
      <c r="D44" s="30" t="s">
        <v>31</v>
      </c>
      <c r="E44" s="90">
        <f>E45</f>
        <v>202.88</v>
      </c>
      <c r="F44" s="9">
        <f>F46</f>
        <v>1168</v>
      </c>
      <c r="G44" s="9">
        <f>G46</f>
        <v>1158</v>
      </c>
      <c r="H44" s="9">
        <f>H46</f>
        <v>1148</v>
      </c>
      <c r="I44" s="9">
        <f>I46</f>
        <v>1138</v>
      </c>
    </row>
    <row r="45" spans="1:9" s="11" customFormat="1" ht="15" customHeight="1" x14ac:dyDescent="0.25">
      <c r="A45" s="48"/>
      <c r="B45" s="72">
        <v>721</v>
      </c>
      <c r="C45" s="50"/>
      <c r="D45" s="80" t="s">
        <v>112</v>
      </c>
      <c r="E45" s="89">
        <f>E46</f>
        <v>202.88</v>
      </c>
      <c r="F45" s="51">
        <f t="shared" ref="F45:I45" si="13">F46</f>
        <v>1168</v>
      </c>
      <c r="G45" s="51">
        <f t="shared" si="13"/>
        <v>1158</v>
      </c>
      <c r="H45" s="51">
        <f t="shared" si="13"/>
        <v>1148</v>
      </c>
      <c r="I45" s="51">
        <f t="shared" si="13"/>
        <v>1138</v>
      </c>
    </row>
    <row r="46" spans="1:9" s="11" customFormat="1" ht="15" customHeight="1" x14ac:dyDescent="0.25">
      <c r="A46" s="23"/>
      <c r="B46" s="121"/>
      <c r="C46" s="19">
        <v>7211</v>
      </c>
      <c r="D46" s="22" t="s">
        <v>32</v>
      </c>
      <c r="E46" s="91">
        <v>202.88</v>
      </c>
      <c r="F46" s="117">
        <v>1168</v>
      </c>
      <c r="G46" s="16">
        <v>1158</v>
      </c>
      <c r="H46" s="16">
        <v>1148</v>
      </c>
      <c r="I46" s="17">
        <v>1138</v>
      </c>
    </row>
    <row r="47" spans="1:9" s="11" customFormat="1" ht="15" customHeight="1" x14ac:dyDescent="0.25">
      <c r="A47" s="31"/>
      <c r="B47" s="31"/>
      <c r="C47" s="31"/>
      <c r="D47" s="31"/>
      <c r="E47" s="32"/>
      <c r="F47" s="31"/>
      <c r="G47" s="33"/>
      <c r="H47" s="33"/>
      <c r="I47" s="33"/>
    </row>
    <row r="48" spans="1:9" s="11" customFormat="1" ht="30" x14ac:dyDescent="0.25">
      <c r="A48" s="4" t="s">
        <v>0</v>
      </c>
      <c r="B48" s="5" t="s">
        <v>1</v>
      </c>
      <c r="C48" s="5" t="s">
        <v>33</v>
      </c>
      <c r="D48" s="5" t="s">
        <v>34</v>
      </c>
      <c r="E48" s="106" t="s">
        <v>129</v>
      </c>
      <c r="F48" s="104" t="s">
        <v>130</v>
      </c>
      <c r="G48" s="34" t="s">
        <v>131</v>
      </c>
      <c r="H48" s="34" t="s">
        <v>132</v>
      </c>
      <c r="I48" s="34" t="s">
        <v>133</v>
      </c>
    </row>
    <row r="49" spans="1:1478" s="11" customFormat="1" ht="15" customHeight="1" x14ac:dyDescent="0.25">
      <c r="A49" s="6"/>
      <c r="B49" s="6"/>
      <c r="C49" s="6"/>
      <c r="D49" s="35" t="s">
        <v>35</v>
      </c>
      <c r="E49" s="98">
        <f>E50+E109</f>
        <v>325760329.79999995</v>
      </c>
      <c r="F49" s="99">
        <f>F50+F109</f>
        <v>337453607</v>
      </c>
      <c r="G49" s="36">
        <f>G50+G109</f>
        <v>391583447</v>
      </c>
      <c r="H49" s="36">
        <f>H50+H109</f>
        <v>347566425</v>
      </c>
      <c r="I49" s="36">
        <f>I50+I109</f>
        <v>368371675</v>
      </c>
      <c r="J49" s="37"/>
      <c r="K49" s="37"/>
      <c r="L49" s="37"/>
      <c r="M49" s="37"/>
      <c r="N49" s="37"/>
      <c r="O49" s="37"/>
      <c r="P49" s="37"/>
      <c r="Q49" s="37"/>
      <c r="R49" s="37"/>
      <c r="S49" s="37"/>
    </row>
    <row r="50" spans="1:1478" s="11" customFormat="1" ht="15" customHeight="1" x14ac:dyDescent="0.25">
      <c r="A50" s="12">
        <v>3</v>
      </c>
      <c r="B50" s="12"/>
      <c r="C50" s="12"/>
      <c r="D50" s="13" t="s">
        <v>36</v>
      </c>
      <c r="E50" s="87">
        <f>E51+E60+E94+E106+E100</f>
        <v>287159039.45999998</v>
      </c>
      <c r="F50" s="38">
        <f>F51+F60+F94+F106+F100+F104</f>
        <v>307397828</v>
      </c>
      <c r="G50" s="9">
        <f>G51+G60+G94+G106+G100+G103</f>
        <v>326471152</v>
      </c>
      <c r="H50" s="9">
        <f>H51+H60+H94+H106+H100+H103</f>
        <v>337364777</v>
      </c>
      <c r="I50" s="9">
        <f>I51+I60+I94+I106+I100+I103</f>
        <v>354051987</v>
      </c>
      <c r="J50" s="37"/>
      <c r="K50" s="37"/>
      <c r="L50" s="37"/>
      <c r="M50" s="37"/>
      <c r="N50" s="37"/>
      <c r="O50" s="37"/>
      <c r="P50" s="37"/>
      <c r="Q50" s="37"/>
      <c r="R50" s="37"/>
      <c r="S50" s="37"/>
    </row>
    <row r="51" spans="1:1478" s="11" customFormat="1" ht="15" customHeight="1" x14ac:dyDescent="0.25">
      <c r="A51" s="12"/>
      <c r="B51" s="12">
        <v>31</v>
      </c>
      <c r="C51" s="12"/>
      <c r="D51" s="13" t="s">
        <v>37</v>
      </c>
      <c r="E51" s="87">
        <f>E52+E56+E58</f>
        <v>149175744.52000001</v>
      </c>
      <c r="F51" s="38">
        <f>F53+F55+F57+F59+F54</f>
        <v>171998673</v>
      </c>
      <c r="G51" s="38">
        <f>G53+G55+G57+G59+G54</f>
        <v>178089835</v>
      </c>
      <c r="H51" s="38">
        <f>H53+H55+H57+H59+H54</f>
        <v>184330555</v>
      </c>
      <c r="I51" s="38">
        <f>I53+I55+I57+I59+I54</f>
        <v>192023165</v>
      </c>
      <c r="J51" s="37"/>
      <c r="K51" s="37"/>
      <c r="L51" s="37"/>
      <c r="M51" s="37"/>
      <c r="N51" s="37"/>
      <c r="O51" s="37"/>
      <c r="P51" s="37"/>
      <c r="Q51" s="37"/>
      <c r="R51" s="37"/>
      <c r="S51" s="37"/>
    </row>
    <row r="52" spans="1:1478" s="11" customFormat="1" ht="15" customHeight="1" x14ac:dyDescent="0.25">
      <c r="A52" s="54"/>
      <c r="B52" s="70">
        <v>311</v>
      </c>
      <c r="C52" s="54"/>
      <c r="D52" s="75" t="s">
        <v>113</v>
      </c>
      <c r="E52" s="71">
        <f>E53+E54+E55</f>
        <v>128229511.45</v>
      </c>
      <c r="F52" s="52">
        <f t="shared" ref="F52:I52" si="14">F53+F54+F55</f>
        <v>146116134</v>
      </c>
      <c r="G52" s="52">
        <f t="shared" si="14"/>
        <v>149647853</v>
      </c>
      <c r="H52" s="52">
        <f t="shared" si="14"/>
        <v>155174653</v>
      </c>
      <c r="I52" s="52">
        <f t="shared" si="14"/>
        <v>162131313</v>
      </c>
      <c r="J52" s="37"/>
      <c r="K52" s="37"/>
      <c r="L52" s="37"/>
      <c r="M52" s="37"/>
      <c r="N52" s="37"/>
      <c r="O52" s="37"/>
      <c r="P52" s="37"/>
      <c r="Q52" s="37"/>
      <c r="R52" s="37"/>
      <c r="S52" s="37"/>
    </row>
    <row r="53" spans="1:1478" s="11" customFormat="1" ht="15" customHeight="1" x14ac:dyDescent="0.25">
      <c r="A53" s="12"/>
      <c r="B53" s="14"/>
      <c r="C53" s="39">
        <v>3111</v>
      </c>
      <c r="D53" s="19" t="s">
        <v>38</v>
      </c>
      <c r="E53" s="88">
        <v>128229511.45</v>
      </c>
      <c r="F53" s="117">
        <v>132116134</v>
      </c>
      <c r="G53" s="40">
        <v>136347853</v>
      </c>
      <c r="H53" s="40">
        <v>141674653</v>
      </c>
      <c r="I53" s="41">
        <v>148131313</v>
      </c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  <c r="IQ53" s="37"/>
      <c r="IR53" s="37"/>
      <c r="IS53" s="37"/>
      <c r="IT53" s="37"/>
      <c r="IU53" s="37"/>
      <c r="IV53" s="37"/>
      <c r="IW53" s="37"/>
      <c r="IX53" s="37"/>
      <c r="IY53" s="37"/>
      <c r="IZ53" s="37"/>
      <c r="JA53" s="37"/>
      <c r="JB53" s="37"/>
      <c r="JC53" s="37"/>
      <c r="JD53" s="37"/>
      <c r="JE53" s="37"/>
      <c r="JF53" s="37"/>
      <c r="JG53" s="37"/>
      <c r="JH53" s="37"/>
      <c r="JI53" s="37"/>
      <c r="JJ53" s="37"/>
      <c r="JK53" s="37"/>
      <c r="JL53" s="37"/>
      <c r="JM53" s="37"/>
      <c r="JN53" s="37"/>
      <c r="JO53" s="37"/>
      <c r="JP53" s="37"/>
      <c r="JQ53" s="37"/>
      <c r="JR53" s="37"/>
      <c r="JS53" s="37"/>
      <c r="JT53" s="37"/>
      <c r="JU53" s="37"/>
      <c r="JV53" s="37"/>
      <c r="JW53" s="37"/>
      <c r="JX53" s="37"/>
      <c r="JY53" s="37"/>
      <c r="JZ53" s="37"/>
      <c r="KA53" s="37"/>
      <c r="KB53" s="37"/>
      <c r="KC53" s="37"/>
      <c r="KD53" s="37"/>
      <c r="KE53" s="37"/>
      <c r="KF53" s="37"/>
      <c r="KG53" s="37"/>
      <c r="KH53" s="37"/>
      <c r="KI53" s="37"/>
      <c r="KJ53" s="37"/>
      <c r="KK53" s="37"/>
      <c r="KL53" s="37"/>
      <c r="KM53" s="37"/>
      <c r="KN53" s="37"/>
      <c r="KO53" s="37"/>
      <c r="KP53" s="37"/>
      <c r="KQ53" s="37"/>
      <c r="KR53" s="37"/>
      <c r="KS53" s="37"/>
      <c r="KT53" s="37"/>
      <c r="KU53" s="37"/>
      <c r="KV53" s="37"/>
      <c r="KW53" s="37"/>
      <c r="KX53" s="37"/>
      <c r="KY53" s="37"/>
      <c r="KZ53" s="37"/>
      <c r="LA53" s="37"/>
      <c r="LB53" s="37"/>
      <c r="LC53" s="37"/>
      <c r="LD53" s="37"/>
      <c r="LE53" s="37"/>
      <c r="LF53" s="37"/>
      <c r="LG53" s="37"/>
      <c r="LH53" s="37"/>
      <c r="LI53" s="37"/>
      <c r="LJ53" s="37"/>
      <c r="LK53" s="37"/>
      <c r="LL53" s="37"/>
      <c r="LM53" s="37"/>
      <c r="LN53" s="37"/>
      <c r="LO53" s="37"/>
      <c r="LP53" s="37"/>
      <c r="LQ53" s="37"/>
      <c r="LR53" s="37"/>
      <c r="LS53" s="37"/>
      <c r="LT53" s="37"/>
      <c r="LU53" s="37"/>
      <c r="LV53" s="37"/>
      <c r="LW53" s="37"/>
      <c r="LX53" s="37"/>
      <c r="LY53" s="37"/>
      <c r="LZ53" s="37"/>
      <c r="MA53" s="37"/>
      <c r="MB53" s="37"/>
      <c r="MC53" s="37"/>
      <c r="MD53" s="37"/>
      <c r="ME53" s="37"/>
      <c r="MF53" s="37"/>
      <c r="MG53" s="37"/>
      <c r="MH53" s="37"/>
      <c r="MI53" s="37"/>
      <c r="MJ53" s="37"/>
      <c r="MK53" s="37"/>
      <c r="ML53" s="37"/>
      <c r="MM53" s="37"/>
      <c r="MN53" s="37"/>
      <c r="MO53" s="37"/>
      <c r="MP53" s="37"/>
      <c r="MQ53" s="37"/>
      <c r="MR53" s="37"/>
      <c r="MS53" s="37"/>
      <c r="MT53" s="37"/>
      <c r="MU53" s="37"/>
      <c r="MV53" s="37"/>
      <c r="MW53" s="37"/>
      <c r="MX53" s="37"/>
      <c r="MY53" s="37"/>
      <c r="MZ53" s="37"/>
      <c r="NA53" s="37"/>
      <c r="NB53" s="37"/>
      <c r="NC53" s="37"/>
      <c r="ND53" s="37"/>
      <c r="NE53" s="37"/>
      <c r="NF53" s="37"/>
      <c r="NG53" s="37"/>
      <c r="NH53" s="37"/>
      <c r="NI53" s="37"/>
      <c r="NJ53" s="37"/>
      <c r="NK53" s="37"/>
      <c r="NL53" s="37"/>
      <c r="NM53" s="37"/>
      <c r="NN53" s="37"/>
      <c r="NO53" s="37"/>
      <c r="NP53" s="37"/>
      <c r="NQ53" s="37"/>
      <c r="NR53" s="37"/>
      <c r="NS53" s="37"/>
      <c r="NT53" s="37"/>
      <c r="NU53" s="37"/>
      <c r="NV53" s="37"/>
      <c r="NW53" s="37"/>
      <c r="NX53" s="37"/>
      <c r="NY53" s="37"/>
      <c r="NZ53" s="37"/>
      <c r="OA53" s="37"/>
      <c r="OB53" s="37"/>
      <c r="OC53" s="37"/>
      <c r="OD53" s="37"/>
      <c r="OE53" s="37"/>
      <c r="OF53" s="37"/>
      <c r="OG53" s="37"/>
      <c r="OH53" s="37"/>
      <c r="OI53" s="37"/>
      <c r="OJ53" s="37"/>
      <c r="OK53" s="37"/>
      <c r="OL53" s="37"/>
      <c r="OM53" s="37"/>
      <c r="ON53" s="37"/>
      <c r="OO53" s="37"/>
      <c r="OP53" s="37"/>
      <c r="OQ53" s="37"/>
      <c r="OR53" s="37"/>
      <c r="OS53" s="37"/>
      <c r="OT53" s="37"/>
      <c r="OU53" s="37"/>
      <c r="OV53" s="37"/>
      <c r="OW53" s="37"/>
      <c r="OX53" s="37"/>
      <c r="OY53" s="37"/>
      <c r="OZ53" s="37"/>
      <c r="PA53" s="37"/>
      <c r="PB53" s="37"/>
      <c r="PC53" s="37"/>
      <c r="PD53" s="37"/>
      <c r="PE53" s="37"/>
      <c r="PF53" s="37"/>
      <c r="PG53" s="37"/>
      <c r="PH53" s="37"/>
      <c r="PI53" s="37"/>
      <c r="PJ53" s="37"/>
      <c r="PK53" s="37"/>
      <c r="PL53" s="37"/>
      <c r="PM53" s="37"/>
      <c r="PN53" s="37"/>
      <c r="PO53" s="37"/>
      <c r="PP53" s="37"/>
      <c r="PQ53" s="37"/>
      <c r="PR53" s="37"/>
      <c r="PS53" s="37"/>
      <c r="PT53" s="37"/>
      <c r="PU53" s="37"/>
      <c r="PV53" s="37"/>
      <c r="PW53" s="37"/>
      <c r="PX53" s="37"/>
      <c r="PY53" s="37"/>
      <c r="PZ53" s="37"/>
      <c r="QA53" s="37"/>
      <c r="QB53" s="37"/>
      <c r="QC53" s="37"/>
      <c r="QD53" s="37"/>
      <c r="QE53" s="37"/>
      <c r="QF53" s="37"/>
      <c r="QG53" s="37"/>
      <c r="QH53" s="37"/>
      <c r="QI53" s="37"/>
      <c r="QJ53" s="37"/>
      <c r="QK53" s="37"/>
      <c r="QL53" s="37"/>
      <c r="QM53" s="37"/>
      <c r="QN53" s="37"/>
      <c r="QO53" s="37"/>
      <c r="QP53" s="37"/>
      <c r="QQ53" s="37"/>
      <c r="QR53" s="37"/>
      <c r="QS53" s="37"/>
      <c r="QT53" s="37"/>
      <c r="QU53" s="37"/>
      <c r="QV53" s="37"/>
      <c r="QW53" s="37"/>
      <c r="QX53" s="37"/>
      <c r="QY53" s="37"/>
      <c r="QZ53" s="37"/>
      <c r="RA53" s="37"/>
      <c r="RB53" s="37"/>
      <c r="RC53" s="37"/>
      <c r="RD53" s="37"/>
      <c r="RE53" s="37"/>
      <c r="RF53" s="37"/>
      <c r="RG53" s="37"/>
      <c r="RH53" s="37"/>
      <c r="RI53" s="37"/>
      <c r="RJ53" s="37"/>
      <c r="RK53" s="37"/>
      <c r="RL53" s="37"/>
      <c r="RM53" s="37"/>
      <c r="RN53" s="37"/>
      <c r="RO53" s="37"/>
      <c r="RP53" s="37"/>
      <c r="RQ53" s="37"/>
      <c r="RR53" s="37"/>
      <c r="RS53" s="37"/>
      <c r="RT53" s="37"/>
      <c r="RU53" s="37"/>
      <c r="RV53" s="37"/>
      <c r="RW53" s="37"/>
      <c r="RX53" s="37"/>
      <c r="RY53" s="37"/>
      <c r="RZ53" s="37"/>
      <c r="SA53" s="37"/>
      <c r="SB53" s="37"/>
      <c r="SC53" s="37"/>
      <c r="SD53" s="37"/>
      <c r="SE53" s="37"/>
      <c r="SF53" s="37"/>
      <c r="SG53" s="37"/>
      <c r="SH53" s="37"/>
      <c r="SI53" s="37"/>
      <c r="SJ53" s="37"/>
      <c r="SK53" s="37"/>
      <c r="SL53" s="37"/>
      <c r="SM53" s="37"/>
      <c r="SN53" s="37"/>
      <c r="SO53" s="37"/>
      <c r="SP53" s="37"/>
      <c r="SQ53" s="37"/>
      <c r="SR53" s="37"/>
      <c r="SS53" s="37"/>
      <c r="ST53" s="37"/>
      <c r="SU53" s="37"/>
      <c r="SV53" s="37"/>
      <c r="SW53" s="37"/>
      <c r="SX53" s="37"/>
      <c r="SY53" s="37"/>
      <c r="SZ53" s="37"/>
      <c r="TA53" s="37"/>
      <c r="TB53" s="37"/>
      <c r="TC53" s="37"/>
      <c r="TD53" s="37"/>
      <c r="TE53" s="37"/>
      <c r="TF53" s="37"/>
      <c r="TG53" s="37"/>
      <c r="TH53" s="37"/>
      <c r="TI53" s="37"/>
      <c r="TJ53" s="37"/>
      <c r="TK53" s="37"/>
      <c r="TL53" s="37"/>
      <c r="TM53" s="37"/>
      <c r="TN53" s="37"/>
      <c r="TO53" s="37"/>
      <c r="TP53" s="37"/>
      <c r="TQ53" s="37"/>
      <c r="TR53" s="37"/>
      <c r="TS53" s="37"/>
      <c r="TT53" s="37"/>
      <c r="TU53" s="37"/>
      <c r="TV53" s="37"/>
      <c r="TW53" s="37"/>
      <c r="TX53" s="37"/>
      <c r="TY53" s="37"/>
      <c r="TZ53" s="37"/>
      <c r="UA53" s="37"/>
      <c r="UB53" s="37"/>
      <c r="UC53" s="37"/>
      <c r="UD53" s="37"/>
      <c r="UE53" s="37"/>
      <c r="UF53" s="37"/>
      <c r="UG53" s="37"/>
      <c r="UH53" s="37"/>
      <c r="UI53" s="37"/>
      <c r="UJ53" s="37"/>
      <c r="UK53" s="37"/>
      <c r="UL53" s="37"/>
      <c r="UM53" s="37"/>
      <c r="UN53" s="37"/>
      <c r="UO53" s="37"/>
      <c r="UP53" s="37"/>
      <c r="UQ53" s="37"/>
      <c r="UR53" s="37"/>
      <c r="US53" s="37"/>
      <c r="UT53" s="37"/>
      <c r="UU53" s="37"/>
      <c r="UV53" s="37"/>
      <c r="UW53" s="37"/>
      <c r="UX53" s="37"/>
      <c r="UY53" s="37"/>
      <c r="UZ53" s="37"/>
      <c r="VA53" s="37"/>
      <c r="VB53" s="37"/>
      <c r="VC53" s="37"/>
      <c r="VD53" s="37"/>
      <c r="VE53" s="37"/>
      <c r="VF53" s="37"/>
      <c r="VG53" s="37"/>
      <c r="VH53" s="37"/>
      <c r="VI53" s="37"/>
      <c r="VJ53" s="37"/>
      <c r="VK53" s="37"/>
      <c r="VL53" s="37"/>
      <c r="VM53" s="37"/>
      <c r="VN53" s="37"/>
      <c r="VO53" s="37"/>
      <c r="VP53" s="37"/>
      <c r="VQ53" s="37"/>
      <c r="VR53" s="37"/>
      <c r="VS53" s="37"/>
      <c r="VT53" s="37"/>
      <c r="VU53" s="37"/>
      <c r="VV53" s="37"/>
      <c r="VW53" s="37"/>
      <c r="VX53" s="37"/>
      <c r="VY53" s="37"/>
      <c r="VZ53" s="37"/>
      <c r="WA53" s="37"/>
      <c r="WB53" s="37"/>
      <c r="WC53" s="37"/>
      <c r="WD53" s="37"/>
      <c r="WE53" s="37"/>
      <c r="WF53" s="37"/>
      <c r="WG53" s="37"/>
      <c r="WH53" s="37"/>
      <c r="WI53" s="37"/>
      <c r="WJ53" s="37"/>
      <c r="WK53" s="37"/>
      <c r="WL53" s="37"/>
      <c r="WM53" s="37"/>
      <c r="WN53" s="37"/>
      <c r="WO53" s="37"/>
      <c r="WP53" s="37"/>
      <c r="WQ53" s="37"/>
      <c r="WR53" s="37"/>
      <c r="WS53" s="37"/>
      <c r="WT53" s="37"/>
      <c r="WU53" s="37"/>
      <c r="WV53" s="37"/>
      <c r="WW53" s="37"/>
      <c r="WX53" s="37"/>
      <c r="WY53" s="37"/>
      <c r="WZ53" s="37"/>
      <c r="XA53" s="37"/>
      <c r="XB53" s="37"/>
      <c r="XC53" s="37"/>
      <c r="XD53" s="37"/>
      <c r="XE53" s="37"/>
      <c r="XF53" s="37"/>
      <c r="XG53" s="37"/>
      <c r="XH53" s="37"/>
      <c r="XI53" s="37"/>
      <c r="XJ53" s="37"/>
      <c r="XK53" s="37"/>
      <c r="XL53" s="37"/>
      <c r="XM53" s="37"/>
      <c r="XN53" s="37"/>
      <c r="XO53" s="37"/>
      <c r="XP53" s="37"/>
      <c r="XQ53" s="37"/>
      <c r="XR53" s="37"/>
      <c r="XS53" s="37"/>
      <c r="XT53" s="37"/>
      <c r="XU53" s="37"/>
      <c r="XV53" s="37"/>
      <c r="XW53" s="37"/>
      <c r="XX53" s="37"/>
      <c r="XY53" s="37"/>
      <c r="XZ53" s="37"/>
      <c r="YA53" s="37"/>
      <c r="YB53" s="37"/>
      <c r="YC53" s="37"/>
      <c r="YD53" s="37"/>
      <c r="YE53" s="37"/>
      <c r="YF53" s="37"/>
      <c r="YG53" s="37"/>
      <c r="YH53" s="37"/>
      <c r="YI53" s="37"/>
      <c r="YJ53" s="37"/>
      <c r="YK53" s="37"/>
      <c r="YL53" s="37"/>
      <c r="YM53" s="37"/>
      <c r="YN53" s="37"/>
      <c r="YO53" s="37"/>
      <c r="YP53" s="37"/>
      <c r="YQ53" s="37"/>
      <c r="YR53" s="37"/>
      <c r="YS53" s="37"/>
      <c r="YT53" s="37"/>
      <c r="YU53" s="37"/>
      <c r="YV53" s="37"/>
      <c r="YW53" s="37"/>
      <c r="YX53" s="37"/>
      <c r="YY53" s="37"/>
      <c r="YZ53" s="37"/>
      <c r="ZA53" s="37"/>
      <c r="ZB53" s="37"/>
      <c r="ZC53" s="37"/>
      <c r="ZD53" s="37"/>
      <c r="ZE53" s="37"/>
      <c r="ZF53" s="37"/>
      <c r="ZG53" s="37"/>
      <c r="ZH53" s="37"/>
      <c r="ZI53" s="37"/>
      <c r="ZJ53" s="37"/>
      <c r="ZK53" s="37"/>
      <c r="ZL53" s="37"/>
      <c r="ZM53" s="37"/>
      <c r="ZN53" s="37"/>
      <c r="ZO53" s="37"/>
      <c r="ZP53" s="37"/>
      <c r="ZQ53" s="37"/>
      <c r="ZR53" s="37"/>
      <c r="ZS53" s="37"/>
      <c r="ZT53" s="37"/>
      <c r="ZU53" s="37"/>
      <c r="ZV53" s="37"/>
      <c r="ZW53" s="37"/>
      <c r="ZX53" s="37"/>
      <c r="ZY53" s="37"/>
      <c r="ZZ53" s="37"/>
      <c r="AAA53" s="37"/>
      <c r="AAB53" s="37"/>
      <c r="AAC53" s="37"/>
      <c r="AAD53" s="37"/>
      <c r="AAE53" s="37"/>
      <c r="AAF53" s="37"/>
      <c r="AAG53" s="37"/>
      <c r="AAH53" s="37"/>
      <c r="AAI53" s="37"/>
      <c r="AAJ53" s="37"/>
      <c r="AAK53" s="37"/>
      <c r="AAL53" s="37"/>
      <c r="AAM53" s="37"/>
      <c r="AAN53" s="37"/>
      <c r="AAO53" s="37"/>
      <c r="AAP53" s="37"/>
      <c r="AAQ53" s="37"/>
      <c r="AAR53" s="37"/>
      <c r="AAS53" s="37"/>
      <c r="AAT53" s="37"/>
      <c r="AAU53" s="37"/>
      <c r="AAV53" s="37"/>
      <c r="AAW53" s="37"/>
      <c r="AAX53" s="37"/>
      <c r="AAY53" s="37"/>
      <c r="AAZ53" s="37"/>
      <c r="ABA53" s="37"/>
      <c r="ABB53" s="37"/>
      <c r="ABC53" s="37"/>
      <c r="ABD53" s="37"/>
      <c r="ABE53" s="37"/>
      <c r="ABF53" s="37"/>
      <c r="ABG53" s="37"/>
      <c r="ABH53" s="37"/>
      <c r="ABI53" s="37"/>
      <c r="ABJ53" s="37"/>
      <c r="ABK53" s="37"/>
      <c r="ABL53" s="37"/>
      <c r="ABM53" s="37"/>
      <c r="ABN53" s="37"/>
      <c r="ABO53" s="37"/>
      <c r="ABP53" s="37"/>
      <c r="ABQ53" s="37"/>
      <c r="ABR53" s="37"/>
      <c r="ABS53" s="37"/>
      <c r="ABT53" s="37"/>
      <c r="ABU53" s="37"/>
      <c r="ABV53" s="37"/>
      <c r="ABW53" s="37"/>
      <c r="ABX53" s="37"/>
      <c r="ABY53" s="37"/>
      <c r="ABZ53" s="37"/>
      <c r="ACA53" s="37"/>
      <c r="ACB53" s="37"/>
      <c r="ACC53" s="37"/>
      <c r="ACD53" s="37"/>
      <c r="ACE53" s="37"/>
      <c r="ACF53" s="37"/>
      <c r="ACG53" s="37"/>
      <c r="ACH53" s="37"/>
      <c r="ACI53" s="37"/>
      <c r="ACJ53" s="37"/>
      <c r="ACK53" s="37"/>
      <c r="ACL53" s="37"/>
      <c r="ACM53" s="37"/>
      <c r="ACN53" s="37"/>
      <c r="ACO53" s="37"/>
      <c r="ACP53" s="37"/>
      <c r="ACQ53" s="37"/>
      <c r="ACR53" s="37"/>
      <c r="ACS53" s="37"/>
      <c r="ACT53" s="37"/>
      <c r="ACU53" s="37"/>
      <c r="ACV53" s="37"/>
      <c r="ACW53" s="37"/>
      <c r="ACX53" s="37"/>
      <c r="ACY53" s="37"/>
      <c r="ACZ53" s="37"/>
      <c r="ADA53" s="37"/>
      <c r="ADB53" s="37"/>
      <c r="ADC53" s="37"/>
      <c r="ADD53" s="37"/>
      <c r="ADE53" s="37"/>
      <c r="ADF53" s="37"/>
      <c r="ADG53" s="37"/>
      <c r="ADH53" s="37"/>
      <c r="ADI53" s="37"/>
      <c r="ADJ53" s="37"/>
      <c r="ADK53" s="37"/>
      <c r="ADL53" s="37"/>
      <c r="ADM53" s="37"/>
      <c r="ADN53" s="37"/>
      <c r="ADO53" s="37"/>
      <c r="ADP53" s="37"/>
      <c r="ADQ53" s="37"/>
      <c r="ADR53" s="37"/>
      <c r="ADS53" s="37"/>
      <c r="ADT53" s="37"/>
      <c r="ADU53" s="37"/>
      <c r="ADV53" s="37"/>
      <c r="ADW53" s="37"/>
      <c r="ADX53" s="37"/>
      <c r="ADY53" s="37"/>
      <c r="ADZ53" s="37"/>
      <c r="AEA53" s="37"/>
      <c r="AEB53" s="37"/>
      <c r="AEC53" s="37"/>
      <c r="AED53" s="37"/>
      <c r="AEE53" s="37"/>
      <c r="AEF53" s="37"/>
      <c r="AEG53" s="37"/>
      <c r="AEH53" s="37"/>
      <c r="AEI53" s="37"/>
      <c r="AEJ53" s="37"/>
      <c r="AEK53" s="37"/>
      <c r="AEL53" s="37"/>
      <c r="AEM53" s="37"/>
      <c r="AEN53" s="37"/>
      <c r="AEO53" s="37"/>
      <c r="AEP53" s="37"/>
      <c r="AEQ53" s="37"/>
      <c r="AER53" s="37"/>
      <c r="AES53" s="37"/>
      <c r="AET53" s="37"/>
      <c r="AEU53" s="37"/>
      <c r="AEV53" s="37"/>
      <c r="AEW53" s="37"/>
      <c r="AEX53" s="37"/>
      <c r="AEY53" s="37"/>
      <c r="AEZ53" s="37"/>
      <c r="AFA53" s="37"/>
      <c r="AFB53" s="37"/>
      <c r="AFC53" s="37"/>
      <c r="AFD53" s="37"/>
      <c r="AFE53" s="37"/>
      <c r="AFF53" s="37"/>
      <c r="AFG53" s="37"/>
      <c r="AFH53" s="37"/>
      <c r="AFI53" s="37"/>
      <c r="AFJ53" s="37"/>
      <c r="AFK53" s="37"/>
      <c r="AFL53" s="37"/>
      <c r="AFM53" s="37"/>
      <c r="AFN53" s="37"/>
      <c r="AFO53" s="37"/>
      <c r="AFP53" s="37"/>
      <c r="AFQ53" s="37"/>
      <c r="AFR53" s="37"/>
      <c r="AFS53" s="37"/>
      <c r="AFT53" s="37"/>
      <c r="AFU53" s="37"/>
      <c r="AFV53" s="37"/>
      <c r="AFW53" s="37"/>
      <c r="AFX53" s="37"/>
      <c r="AFY53" s="37"/>
      <c r="AFZ53" s="37"/>
      <c r="AGA53" s="37"/>
      <c r="AGB53" s="37"/>
      <c r="AGC53" s="37"/>
      <c r="AGD53" s="37"/>
      <c r="AGE53" s="37"/>
      <c r="AGF53" s="37"/>
      <c r="AGG53" s="37"/>
      <c r="AGH53" s="37"/>
      <c r="AGI53" s="37"/>
      <c r="AGJ53" s="37"/>
      <c r="AGK53" s="37"/>
      <c r="AGL53" s="37"/>
      <c r="AGM53" s="37"/>
      <c r="AGN53" s="37"/>
      <c r="AGO53" s="37"/>
      <c r="AGP53" s="37"/>
      <c r="AGQ53" s="37"/>
      <c r="AGR53" s="37"/>
      <c r="AGS53" s="37"/>
      <c r="AGT53" s="37"/>
      <c r="AGU53" s="37"/>
      <c r="AGV53" s="37"/>
      <c r="AGW53" s="37"/>
      <c r="AGX53" s="37"/>
      <c r="AGY53" s="37"/>
      <c r="AGZ53" s="37"/>
      <c r="AHA53" s="37"/>
      <c r="AHB53" s="37"/>
      <c r="AHC53" s="37"/>
      <c r="AHD53" s="37"/>
      <c r="AHE53" s="37"/>
      <c r="AHF53" s="37"/>
      <c r="AHG53" s="37"/>
      <c r="AHH53" s="37"/>
      <c r="AHI53" s="37"/>
      <c r="AHJ53" s="37"/>
      <c r="AHK53" s="37"/>
      <c r="AHL53" s="37"/>
      <c r="AHM53" s="37"/>
      <c r="AHN53" s="37"/>
      <c r="AHO53" s="37"/>
      <c r="AHP53" s="37"/>
      <c r="AHQ53" s="37"/>
      <c r="AHR53" s="37"/>
      <c r="AHS53" s="37"/>
      <c r="AHT53" s="37"/>
      <c r="AHU53" s="37"/>
      <c r="AHV53" s="37"/>
      <c r="AHW53" s="37"/>
      <c r="AHX53" s="37"/>
      <c r="AHY53" s="37"/>
      <c r="AHZ53" s="37"/>
      <c r="AIA53" s="37"/>
      <c r="AIB53" s="37"/>
      <c r="AIC53" s="37"/>
      <c r="AID53" s="37"/>
      <c r="AIE53" s="37"/>
      <c r="AIF53" s="37"/>
      <c r="AIG53" s="37"/>
      <c r="AIH53" s="37"/>
      <c r="AII53" s="37"/>
      <c r="AIJ53" s="37"/>
      <c r="AIK53" s="37"/>
      <c r="AIL53" s="37"/>
      <c r="AIM53" s="37"/>
      <c r="AIN53" s="37"/>
      <c r="AIO53" s="37"/>
      <c r="AIP53" s="37"/>
      <c r="AIQ53" s="37"/>
      <c r="AIR53" s="37"/>
      <c r="AIS53" s="37"/>
      <c r="AIT53" s="37"/>
      <c r="AIU53" s="37"/>
      <c r="AIV53" s="37"/>
      <c r="AIW53" s="37"/>
      <c r="AIX53" s="37"/>
      <c r="AIY53" s="37"/>
      <c r="AIZ53" s="37"/>
      <c r="AJA53" s="37"/>
      <c r="AJB53" s="37"/>
      <c r="AJC53" s="37"/>
      <c r="AJD53" s="37"/>
      <c r="AJE53" s="37"/>
      <c r="AJF53" s="37"/>
      <c r="AJG53" s="37"/>
      <c r="AJH53" s="37"/>
      <c r="AJI53" s="37"/>
      <c r="AJJ53" s="37"/>
      <c r="AJK53" s="37"/>
      <c r="AJL53" s="37"/>
      <c r="AJM53" s="37"/>
      <c r="AJN53" s="37"/>
      <c r="AJO53" s="37"/>
      <c r="AJP53" s="37"/>
      <c r="AJQ53" s="37"/>
      <c r="AJR53" s="37"/>
      <c r="AJS53" s="37"/>
      <c r="AJT53" s="37"/>
      <c r="AJU53" s="37"/>
      <c r="AJV53" s="37"/>
      <c r="AJW53" s="37"/>
      <c r="AJX53" s="37"/>
      <c r="AJY53" s="37"/>
      <c r="AJZ53" s="37"/>
      <c r="AKA53" s="37"/>
      <c r="AKB53" s="37"/>
      <c r="AKC53" s="37"/>
      <c r="AKD53" s="37"/>
      <c r="AKE53" s="37"/>
      <c r="AKF53" s="37"/>
      <c r="AKG53" s="37"/>
      <c r="AKH53" s="37"/>
      <c r="AKI53" s="37"/>
      <c r="AKJ53" s="37"/>
      <c r="AKK53" s="37"/>
      <c r="AKL53" s="37"/>
      <c r="AKM53" s="37"/>
      <c r="AKN53" s="37"/>
      <c r="AKO53" s="37"/>
      <c r="AKP53" s="37"/>
      <c r="AKQ53" s="37"/>
      <c r="AKR53" s="37"/>
      <c r="AKS53" s="37"/>
      <c r="AKT53" s="37"/>
      <c r="AKU53" s="37"/>
      <c r="AKV53" s="37"/>
      <c r="AKW53" s="37"/>
      <c r="AKX53" s="37"/>
      <c r="AKY53" s="37"/>
      <c r="AKZ53" s="37"/>
      <c r="ALA53" s="37"/>
      <c r="ALB53" s="37"/>
      <c r="ALC53" s="37"/>
      <c r="ALD53" s="37"/>
      <c r="ALE53" s="37"/>
      <c r="ALF53" s="37"/>
      <c r="ALG53" s="37"/>
      <c r="ALH53" s="37"/>
      <c r="ALI53" s="37"/>
      <c r="ALJ53" s="37"/>
      <c r="ALK53" s="37"/>
      <c r="ALL53" s="37"/>
      <c r="ALM53" s="37"/>
      <c r="ALN53" s="37"/>
      <c r="ALO53" s="37"/>
      <c r="ALP53" s="37"/>
      <c r="ALQ53" s="37"/>
      <c r="ALR53" s="37"/>
      <c r="ALS53" s="37"/>
      <c r="ALT53" s="37"/>
      <c r="ALU53" s="37"/>
      <c r="ALV53" s="37"/>
      <c r="ALW53" s="37"/>
      <c r="ALX53" s="37"/>
      <c r="ALY53" s="37"/>
      <c r="ALZ53" s="37"/>
      <c r="AMA53" s="37"/>
      <c r="AMB53" s="37"/>
      <c r="AMC53" s="37"/>
      <c r="AMD53" s="37"/>
      <c r="AME53" s="37"/>
      <c r="AMF53" s="37"/>
      <c r="AMG53" s="37"/>
      <c r="AMH53" s="37"/>
      <c r="AMI53" s="37"/>
      <c r="AMJ53" s="37"/>
      <c r="AMK53" s="37"/>
      <c r="AML53" s="37"/>
      <c r="AMM53" s="37"/>
      <c r="AMN53" s="37"/>
      <c r="AMO53" s="37"/>
      <c r="AMP53" s="37"/>
      <c r="AMQ53" s="37"/>
      <c r="AMR53" s="37"/>
      <c r="AMS53" s="37"/>
      <c r="AMT53" s="37"/>
      <c r="AMU53" s="37"/>
      <c r="AMV53" s="37"/>
      <c r="AMW53" s="37"/>
      <c r="AMX53" s="37"/>
      <c r="AMY53" s="37"/>
      <c r="AMZ53" s="37"/>
      <c r="ANA53" s="37"/>
      <c r="ANB53" s="37"/>
      <c r="ANC53" s="37"/>
      <c r="AND53" s="37"/>
      <c r="ANE53" s="37"/>
      <c r="ANF53" s="37"/>
      <c r="ANG53" s="37"/>
      <c r="ANH53" s="37"/>
      <c r="ANI53" s="37"/>
      <c r="ANJ53" s="37"/>
      <c r="ANK53" s="37"/>
      <c r="ANL53" s="37"/>
      <c r="ANM53" s="37"/>
      <c r="ANN53" s="37"/>
      <c r="ANO53" s="37"/>
      <c r="ANP53" s="37"/>
      <c r="ANQ53" s="37"/>
      <c r="ANR53" s="37"/>
      <c r="ANS53" s="37"/>
      <c r="ANT53" s="37"/>
      <c r="ANU53" s="37"/>
      <c r="ANV53" s="37"/>
      <c r="ANW53" s="37"/>
      <c r="ANX53" s="37"/>
      <c r="ANY53" s="37"/>
      <c r="ANZ53" s="37"/>
      <c r="AOA53" s="37"/>
      <c r="AOB53" s="37"/>
      <c r="AOC53" s="37"/>
      <c r="AOD53" s="37"/>
      <c r="AOE53" s="37"/>
      <c r="AOF53" s="37"/>
      <c r="AOG53" s="37"/>
      <c r="AOH53" s="37"/>
      <c r="AOI53" s="37"/>
      <c r="AOJ53" s="37"/>
      <c r="AOK53" s="37"/>
      <c r="AOL53" s="37"/>
      <c r="AOM53" s="37"/>
      <c r="AON53" s="37"/>
      <c r="AOO53" s="37"/>
      <c r="AOP53" s="37"/>
      <c r="AOQ53" s="37"/>
      <c r="AOR53" s="37"/>
      <c r="AOS53" s="37"/>
      <c r="AOT53" s="37"/>
      <c r="AOU53" s="37"/>
      <c r="AOV53" s="37"/>
      <c r="AOW53" s="37"/>
      <c r="AOX53" s="37"/>
      <c r="AOY53" s="37"/>
      <c r="AOZ53" s="37"/>
      <c r="APA53" s="37"/>
      <c r="APB53" s="37"/>
      <c r="APC53" s="37"/>
      <c r="APD53" s="37"/>
      <c r="APE53" s="37"/>
      <c r="APF53" s="37"/>
      <c r="APG53" s="37"/>
      <c r="APH53" s="37"/>
      <c r="API53" s="37"/>
      <c r="APJ53" s="37"/>
      <c r="APK53" s="37"/>
      <c r="APL53" s="37"/>
      <c r="APM53" s="37"/>
      <c r="APN53" s="37"/>
      <c r="APO53" s="37"/>
      <c r="APP53" s="37"/>
      <c r="APQ53" s="37"/>
      <c r="APR53" s="37"/>
      <c r="APS53" s="37"/>
      <c r="APT53" s="37"/>
      <c r="APU53" s="37"/>
      <c r="APV53" s="37"/>
      <c r="APW53" s="37"/>
      <c r="APX53" s="37"/>
      <c r="APY53" s="37"/>
      <c r="APZ53" s="37"/>
      <c r="AQA53" s="37"/>
      <c r="AQB53" s="37"/>
      <c r="AQC53" s="37"/>
      <c r="AQD53" s="37"/>
      <c r="AQE53" s="37"/>
      <c r="AQF53" s="37"/>
      <c r="AQG53" s="37"/>
      <c r="AQH53" s="37"/>
      <c r="AQI53" s="37"/>
      <c r="AQJ53" s="37"/>
      <c r="AQK53" s="37"/>
      <c r="AQL53" s="37"/>
      <c r="AQM53" s="37"/>
      <c r="AQN53" s="37"/>
      <c r="AQO53" s="37"/>
      <c r="AQP53" s="37"/>
      <c r="AQQ53" s="37"/>
      <c r="AQR53" s="37"/>
      <c r="AQS53" s="37"/>
      <c r="AQT53" s="37"/>
      <c r="AQU53" s="37"/>
      <c r="AQV53" s="37"/>
      <c r="AQW53" s="37"/>
      <c r="AQX53" s="37"/>
      <c r="AQY53" s="37"/>
      <c r="AQZ53" s="37"/>
      <c r="ARA53" s="37"/>
      <c r="ARB53" s="37"/>
      <c r="ARC53" s="37"/>
      <c r="ARD53" s="37"/>
      <c r="ARE53" s="37"/>
      <c r="ARF53" s="37"/>
      <c r="ARG53" s="37"/>
      <c r="ARH53" s="37"/>
      <c r="ARI53" s="37"/>
      <c r="ARJ53" s="37"/>
      <c r="ARK53" s="37"/>
      <c r="ARL53" s="37"/>
      <c r="ARM53" s="37"/>
      <c r="ARN53" s="37"/>
      <c r="ARO53" s="37"/>
      <c r="ARP53" s="37"/>
      <c r="ARQ53" s="37"/>
      <c r="ARR53" s="37"/>
      <c r="ARS53" s="37"/>
      <c r="ART53" s="37"/>
      <c r="ARU53" s="37"/>
      <c r="ARV53" s="37"/>
      <c r="ARW53" s="37"/>
      <c r="ARX53" s="37"/>
      <c r="ARY53" s="37"/>
      <c r="ARZ53" s="37"/>
      <c r="ASA53" s="37"/>
      <c r="ASB53" s="37"/>
      <c r="ASC53" s="37"/>
      <c r="ASD53" s="37"/>
      <c r="ASE53" s="37"/>
      <c r="ASF53" s="37"/>
      <c r="ASG53" s="37"/>
      <c r="ASH53" s="37"/>
      <c r="ASI53" s="37"/>
      <c r="ASJ53" s="37"/>
      <c r="ASK53" s="37"/>
      <c r="ASL53" s="37"/>
      <c r="ASM53" s="37"/>
      <c r="ASN53" s="37"/>
      <c r="ASO53" s="37"/>
      <c r="ASP53" s="37"/>
      <c r="ASQ53" s="37"/>
      <c r="ASR53" s="37"/>
      <c r="ASS53" s="37"/>
      <c r="AST53" s="37"/>
      <c r="ASU53" s="37"/>
      <c r="ASV53" s="37"/>
      <c r="ASW53" s="37"/>
      <c r="ASX53" s="37"/>
      <c r="ASY53" s="37"/>
      <c r="ASZ53" s="37"/>
      <c r="ATA53" s="37"/>
      <c r="ATB53" s="37"/>
      <c r="ATC53" s="37"/>
      <c r="ATD53" s="37"/>
      <c r="ATE53" s="37"/>
      <c r="ATF53" s="37"/>
      <c r="ATG53" s="37"/>
      <c r="ATH53" s="37"/>
      <c r="ATI53" s="37"/>
      <c r="ATJ53" s="37"/>
      <c r="ATK53" s="37"/>
      <c r="ATL53" s="37"/>
      <c r="ATM53" s="37"/>
      <c r="ATN53" s="37"/>
      <c r="ATO53" s="37"/>
      <c r="ATP53" s="37"/>
      <c r="ATQ53" s="37"/>
      <c r="ATR53" s="37"/>
      <c r="ATS53" s="37"/>
      <c r="ATT53" s="37"/>
      <c r="ATU53" s="37"/>
      <c r="ATV53" s="37"/>
      <c r="ATW53" s="37"/>
      <c r="ATX53" s="37"/>
      <c r="ATY53" s="37"/>
      <c r="ATZ53" s="37"/>
      <c r="AUA53" s="37"/>
      <c r="AUB53" s="37"/>
      <c r="AUC53" s="37"/>
      <c r="AUD53" s="37"/>
      <c r="AUE53" s="37"/>
      <c r="AUF53" s="37"/>
      <c r="AUG53" s="37"/>
      <c r="AUH53" s="37"/>
      <c r="AUI53" s="37"/>
      <c r="AUJ53" s="37"/>
      <c r="AUK53" s="37"/>
      <c r="AUL53" s="37"/>
      <c r="AUM53" s="37"/>
      <c r="AUN53" s="37"/>
      <c r="AUO53" s="37"/>
      <c r="AUP53" s="37"/>
      <c r="AUQ53" s="37"/>
      <c r="AUR53" s="37"/>
      <c r="AUS53" s="37"/>
      <c r="AUT53" s="37"/>
      <c r="AUU53" s="37"/>
      <c r="AUV53" s="37"/>
      <c r="AUW53" s="37"/>
      <c r="AUX53" s="37"/>
      <c r="AUY53" s="37"/>
      <c r="AUZ53" s="37"/>
      <c r="AVA53" s="37"/>
      <c r="AVB53" s="37"/>
      <c r="AVC53" s="37"/>
      <c r="AVD53" s="37"/>
      <c r="AVE53" s="37"/>
      <c r="AVF53" s="37"/>
      <c r="AVG53" s="37"/>
      <c r="AVH53" s="37"/>
      <c r="AVI53" s="37"/>
      <c r="AVJ53" s="37"/>
      <c r="AVK53" s="37"/>
      <c r="AVL53" s="37"/>
      <c r="AVM53" s="37"/>
      <c r="AVN53" s="37"/>
      <c r="AVO53" s="37"/>
      <c r="AVP53" s="37"/>
      <c r="AVQ53" s="37"/>
      <c r="AVR53" s="37"/>
      <c r="AVS53" s="37"/>
      <c r="AVT53" s="37"/>
      <c r="AVU53" s="37"/>
      <c r="AVV53" s="37"/>
      <c r="AVW53" s="37"/>
      <c r="AVX53" s="37"/>
      <c r="AVY53" s="37"/>
      <c r="AVZ53" s="37"/>
      <c r="AWA53" s="37"/>
      <c r="AWB53" s="37"/>
      <c r="AWC53" s="37"/>
      <c r="AWD53" s="37"/>
      <c r="AWE53" s="37"/>
      <c r="AWF53" s="37"/>
      <c r="AWG53" s="37"/>
      <c r="AWH53" s="37"/>
      <c r="AWI53" s="37"/>
      <c r="AWJ53" s="37"/>
      <c r="AWK53" s="37"/>
      <c r="AWL53" s="37"/>
      <c r="AWM53" s="37"/>
      <c r="AWN53" s="37"/>
      <c r="AWO53" s="37"/>
      <c r="AWP53" s="37"/>
      <c r="AWQ53" s="37"/>
      <c r="AWR53" s="37"/>
      <c r="AWS53" s="37"/>
      <c r="AWT53" s="37"/>
      <c r="AWU53" s="37"/>
      <c r="AWV53" s="37"/>
      <c r="AWW53" s="37"/>
      <c r="AWX53" s="37"/>
      <c r="AWY53" s="37"/>
      <c r="AWZ53" s="37"/>
      <c r="AXA53" s="37"/>
      <c r="AXB53" s="37"/>
      <c r="AXC53" s="37"/>
      <c r="AXD53" s="37"/>
      <c r="AXE53" s="37"/>
      <c r="AXF53" s="37"/>
      <c r="AXG53" s="37"/>
      <c r="AXH53" s="37"/>
      <c r="AXI53" s="37"/>
      <c r="AXJ53" s="37"/>
      <c r="AXK53" s="37"/>
      <c r="AXL53" s="37"/>
      <c r="AXM53" s="37"/>
      <c r="AXN53" s="37"/>
      <c r="AXO53" s="37"/>
      <c r="AXP53" s="37"/>
      <c r="AXQ53" s="37"/>
      <c r="AXR53" s="37"/>
      <c r="AXS53" s="37"/>
      <c r="AXT53" s="37"/>
      <c r="AXU53" s="37"/>
      <c r="AXV53" s="37"/>
      <c r="AXW53" s="37"/>
      <c r="AXX53" s="37"/>
      <c r="AXY53" s="37"/>
      <c r="AXZ53" s="37"/>
      <c r="AYA53" s="37"/>
      <c r="AYB53" s="37"/>
      <c r="AYC53" s="37"/>
      <c r="AYD53" s="37"/>
      <c r="AYE53" s="37"/>
      <c r="AYF53" s="37"/>
      <c r="AYG53" s="37"/>
      <c r="AYH53" s="37"/>
      <c r="AYI53" s="37"/>
      <c r="AYJ53" s="37"/>
      <c r="AYK53" s="37"/>
      <c r="AYL53" s="37"/>
      <c r="AYM53" s="37"/>
      <c r="AYN53" s="37"/>
      <c r="AYO53" s="37"/>
      <c r="AYP53" s="37"/>
      <c r="AYQ53" s="37"/>
      <c r="AYR53" s="37"/>
      <c r="AYS53" s="37"/>
      <c r="AYT53" s="37"/>
      <c r="AYU53" s="37"/>
      <c r="AYV53" s="37"/>
      <c r="AYW53" s="37"/>
      <c r="AYX53" s="37"/>
      <c r="AYY53" s="37"/>
      <c r="AYZ53" s="37"/>
      <c r="AZA53" s="37"/>
      <c r="AZB53" s="37"/>
      <c r="AZC53" s="37"/>
      <c r="AZD53" s="37"/>
      <c r="AZE53" s="37"/>
      <c r="AZF53" s="37"/>
      <c r="AZG53" s="37"/>
      <c r="AZH53" s="37"/>
      <c r="AZI53" s="37"/>
      <c r="AZJ53" s="37"/>
      <c r="AZK53" s="37"/>
      <c r="AZL53" s="37"/>
      <c r="AZM53" s="37"/>
      <c r="AZN53" s="37"/>
      <c r="AZO53" s="37"/>
      <c r="AZP53" s="37"/>
      <c r="AZQ53" s="37"/>
      <c r="AZR53" s="37"/>
      <c r="AZS53" s="37"/>
      <c r="AZT53" s="37"/>
      <c r="AZU53" s="37"/>
      <c r="AZV53" s="37"/>
      <c r="AZW53" s="37"/>
      <c r="AZX53" s="37"/>
      <c r="AZY53" s="37"/>
      <c r="AZZ53" s="37"/>
      <c r="BAA53" s="37"/>
      <c r="BAB53" s="37"/>
      <c r="BAC53" s="37"/>
      <c r="BAD53" s="37"/>
      <c r="BAE53" s="37"/>
      <c r="BAF53" s="37"/>
      <c r="BAG53" s="37"/>
      <c r="BAH53" s="37"/>
      <c r="BAI53" s="37"/>
      <c r="BAJ53" s="37"/>
      <c r="BAK53" s="37"/>
    </row>
    <row r="54" spans="1:1478" s="11" customFormat="1" ht="15" customHeight="1" x14ac:dyDescent="0.25">
      <c r="A54" s="12"/>
      <c r="B54" s="14"/>
      <c r="C54" s="39">
        <v>3113</v>
      </c>
      <c r="D54" s="19" t="s">
        <v>39</v>
      </c>
      <c r="E54" s="88"/>
      <c r="F54" s="117">
        <v>14000000</v>
      </c>
      <c r="G54" s="40">
        <v>13300000</v>
      </c>
      <c r="H54" s="40">
        <v>13500000</v>
      </c>
      <c r="I54" s="41">
        <v>14000000</v>
      </c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  <c r="IQ54" s="37"/>
      <c r="IR54" s="37"/>
      <c r="IS54" s="37"/>
      <c r="IT54" s="37"/>
      <c r="IU54" s="37"/>
      <c r="IV54" s="37"/>
      <c r="IW54" s="37"/>
      <c r="IX54" s="37"/>
      <c r="IY54" s="37"/>
      <c r="IZ54" s="37"/>
      <c r="JA54" s="37"/>
      <c r="JB54" s="37"/>
      <c r="JC54" s="37"/>
      <c r="JD54" s="37"/>
      <c r="JE54" s="37"/>
      <c r="JF54" s="37"/>
      <c r="JG54" s="37"/>
      <c r="JH54" s="37"/>
      <c r="JI54" s="37"/>
      <c r="JJ54" s="37"/>
      <c r="JK54" s="37"/>
      <c r="JL54" s="37"/>
      <c r="JM54" s="37"/>
      <c r="JN54" s="37"/>
      <c r="JO54" s="37"/>
      <c r="JP54" s="37"/>
      <c r="JQ54" s="37"/>
      <c r="JR54" s="37"/>
      <c r="JS54" s="37"/>
      <c r="JT54" s="37"/>
      <c r="JU54" s="37"/>
      <c r="JV54" s="37"/>
      <c r="JW54" s="37"/>
      <c r="JX54" s="37"/>
      <c r="JY54" s="37"/>
      <c r="JZ54" s="37"/>
      <c r="KA54" s="37"/>
      <c r="KB54" s="37"/>
      <c r="KC54" s="37"/>
      <c r="KD54" s="37"/>
      <c r="KE54" s="37"/>
      <c r="KF54" s="37"/>
      <c r="KG54" s="37"/>
      <c r="KH54" s="37"/>
      <c r="KI54" s="37"/>
      <c r="KJ54" s="37"/>
      <c r="KK54" s="37"/>
      <c r="KL54" s="37"/>
      <c r="KM54" s="37"/>
      <c r="KN54" s="37"/>
      <c r="KO54" s="37"/>
      <c r="KP54" s="37"/>
      <c r="KQ54" s="37"/>
      <c r="KR54" s="37"/>
      <c r="KS54" s="37"/>
      <c r="KT54" s="37"/>
      <c r="KU54" s="37"/>
      <c r="KV54" s="37"/>
      <c r="KW54" s="37"/>
      <c r="KX54" s="37"/>
      <c r="KY54" s="37"/>
      <c r="KZ54" s="37"/>
      <c r="LA54" s="37"/>
      <c r="LB54" s="37"/>
      <c r="LC54" s="37"/>
      <c r="LD54" s="37"/>
      <c r="LE54" s="37"/>
      <c r="LF54" s="37"/>
      <c r="LG54" s="37"/>
      <c r="LH54" s="37"/>
      <c r="LI54" s="37"/>
      <c r="LJ54" s="37"/>
      <c r="LK54" s="37"/>
      <c r="LL54" s="37"/>
      <c r="LM54" s="37"/>
      <c r="LN54" s="37"/>
      <c r="LO54" s="37"/>
      <c r="LP54" s="37"/>
      <c r="LQ54" s="37"/>
      <c r="LR54" s="37"/>
      <c r="LS54" s="37"/>
      <c r="LT54" s="37"/>
      <c r="LU54" s="37"/>
      <c r="LV54" s="37"/>
      <c r="LW54" s="37"/>
      <c r="LX54" s="37"/>
      <c r="LY54" s="37"/>
      <c r="LZ54" s="37"/>
      <c r="MA54" s="37"/>
      <c r="MB54" s="37"/>
      <c r="MC54" s="37"/>
      <c r="MD54" s="37"/>
      <c r="ME54" s="37"/>
      <c r="MF54" s="37"/>
      <c r="MG54" s="37"/>
      <c r="MH54" s="37"/>
      <c r="MI54" s="37"/>
      <c r="MJ54" s="37"/>
      <c r="MK54" s="37"/>
      <c r="ML54" s="37"/>
      <c r="MM54" s="37"/>
      <c r="MN54" s="37"/>
      <c r="MO54" s="37"/>
      <c r="MP54" s="37"/>
      <c r="MQ54" s="37"/>
      <c r="MR54" s="37"/>
      <c r="MS54" s="37"/>
      <c r="MT54" s="37"/>
      <c r="MU54" s="37"/>
      <c r="MV54" s="37"/>
      <c r="MW54" s="37"/>
      <c r="MX54" s="37"/>
      <c r="MY54" s="37"/>
      <c r="MZ54" s="37"/>
      <c r="NA54" s="37"/>
      <c r="NB54" s="37"/>
      <c r="NC54" s="37"/>
      <c r="ND54" s="37"/>
      <c r="NE54" s="37"/>
      <c r="NF54" s="37"/>
      <c r="NG54" s="37"/>
      <c r="NH54" s="37"/>
      <c r="NI54" s="37"/>
      <c r="NJ54" s="37"/>
      <c r="NK54" s="37"/>
      <c r="NL54" s="37"/>
      <c r="NM54" s="37"/>
      <c r="NN54" s="37"/>
      <c r="NO54" s="37"/>
      <c r="NP54" s="37"/>
      <c r="NQ54" s="37"/>
      <c r="NR54" s="37"/>
      <c r="NS54" s="37"/>
      <c r="NT54" s="37"/>
      <c r="NU54" s="37"/>
      <c r="NV54" s="37"/>
      <c r="NW54" s="37"/>
      <c r="NX54" s="37"/>
      <c r="NY54" s="37"/>
      <c r="NZ54" s="37"/>
      <c r="OA54" s="37"/>
      <c r="OB54" s="37"/>
      <c r="OC54" s="37"/>
      <c r="OD54" s="37"/>
      <c r="OE54" s="37"/>
      <c r="OF54" s="37"/>
      <c r="OG54" s="37"/>
      <c r="OH54" s="37"/>
      <c r="OI54" s="37"/>
      <c r="OJ54" s="37"/>
      <c r="OK54" s="37"/>
      <c r="OL54" s="37"/>
      <c r="OM54" s="37"/>
      <c r="ON54" s="37"/>
      <c r="OO54" s="37"/>
      <c r="OP54" s="37"/>
      <c r="OQ54" s="37"/>
      <c r="OR54" s="37"/>
      <c r="OS54" s="37"/>
      <c r="OT54" s="37"/>
      <c r="OU54" s="37"/>
      <c r="OV54" s="37"/>
      <c r="OW54" s="37"/>
      <c r="OX54" s="37"/>
      <c r="OY54" s="37"/>
      <c r="OZ54" s="37"/>
      <c r="PA54" s="37"/>
      <c r="PB54" s="37"/>
      <c r="PC54" s="37"/>
      <c r="PD54" s="37"/>
      <c r="PE54" s="37"/>
      <c r="PF54" s="37"/>
      <c r="PG54" s="37"/>
      <c r="PH54" s="37"/>
      <c r="PI54" s="37"/>
      <c r="PJ54" s="37"/>
      <c r="PK54" s="37"/>
      <c r="PL54" s="37"/>
      <c r="PM54" s="37"/>
      <c r="PN54" s="37"/>
      <c r="PO54" s="37"/>
      <c r="PP54" s="37"/>
      <c r="PQ54" s="37"/>
      <c r="PR54" s="37"/>
      <c r="PS54" s="37"/>
      <c r="PT54" s="37"/>
      <c r="PU54" s="37"/>
      <c r="PV54" s="37"/>
      <c r="PW54" s="37"/>
      <c r="PX54" s="37"/>
      <c r="PY54" s="37"/>
      <c r="PZ54" s="37"/>
      <c r="QA54" s="37"/>
      <c r="QB54" s="37"/>
      <c r="QC54" s="37"/>
      <c r="QD54" s="37"/>
      <c r="QE54" s="37"/>
      <c r="QF54" s="37"/>
      <c r="QG54" s="37"/>
      <c r="QH54" s="37"/>
      <c r="QI54" s="37"/>
      <c r="QJ54" s="37"/>
      <c r="QK54" s="37"/>
      <c r="QL54" s="37"/>
      <c r="QM54" s="37"/>
      <c r="QN54" s="37"/>
      <c r="QO54" s="37"/>
      <c r="QP54" s="37"/>
      <c r="QQ54" s="37"/>
      <c r="QR54" s="37"/>
      <c r="QS54" s="37"/>
      <c r="QT54" s="37"/>
      <c r="QU54" s="37"/>
      <c r="QV54" s="37"/>
      <c r="QW54" s="37"/>
      <c r="QX54" s="37"/>
      <c r="QY54" s="37"/>
      <c r="QZ54" s="37"/>
      <c r="RA54" s="37"/>
      <c r="RB54" s="37"/>
      <c r="RC54" s="37"/>
      <c r="RD54" s="37"/>
      <c r="RE54" s="37"/>
      <c r="RF54" s="37"/>
      <c r="RG54" s="37"/>
      <c r="RH54" s="37"/>
      <c r="RI54" s="37"/>
      <c r="RJ54" s="37"/>
      <c r="RK54" s="37"/>
      <c r="RL54" s="37"/>
      <c r="RM54" s="37"/>
      <c r="RN54" s="37"/>
      <c r="RO54" s="37"/>
      <c r="RP54" s="37"/>
      <c r="RQ54" s="37"/>
      <c r="RR54" s="37"/>
      <c r="RS54" s="37"/>
      <c r="RT54" s="37"/>
      <c r="RU54" s="37"/>
      <c r="RV54" s="37"/>
      <c r="RW54" s="37"/>
      <c r="RX54" s="37"/>
      <c r="RY54" s="37"/>
      <c r="RZ54" s="37"/>
      <c r="SA54" s="37"/>
      <c r="SB54" s="37"/>
      <c r="SC54" s="37"/>
      <c r="SD54" s="37"/>
      <c r="SE54" s="37"/>
      <c r="SF54" s="37"/>
      <c r="SG54" s="37"/>
      <c r="SH54" s="37"/>
      <c r="SI54" s="37"/>
      <c r="SJ54" s="37"/>
      <c r="SK54" s="37"/>
      <c r="SL54" s="37"/>
      <c r="SM54" s="37"/>
      <c r="SN54" s="37"/>
      <c r="SO54" s="37"/>
      <c r="SP54" s="37"/>
      <c r="SQ54" s="37"/>
      <c r="SR54" s="37"/>
      <c r="SS54" s="37"/>
      <c r="ST54" s="37"/>
      <c r="SU54" s="37"/>
      <c r="SV54" s="37"/>
      <c r="SW54" s="37"/>
      <c r="SX54" s="37"/>
      <c r="SY54" s="37"/>
      <c r="SZ54" s="37"/>
      <c r="TA54" s="37"/>
      <c r="TB54" s="37"/>
      <c r="TC54" s="37"/>
      <c r="TD54" s="37"/>
      <c r="TE54" s="37"/>
      <c r="TF54" s="37"/>
      <c r="TG54" s="37"/>
      <c r="TH54" s="37"/>
      <c r="TI54" s="37"/>
      <c r="TJ54" s="37"/>
      <c r="TK54" s="37"/>
      <c r="TL54" s="37"/>
      <c r="TM54" s="37"/>
      <c r="TN54" s="37"/>
      <c r="TO54" s="37"/>
      <c r="TP54" s="37"/>
      <c r="TQ54" s="37"/>
      <c r="TR54" s="37"/>
      <c r="TS54" s="37"/>
      <c r="TT54" s="37"/>
      <c r="TU54" s="37"/>
      <c r="TV54" s="37"/>
      <c r="TW54" s="37"/>
      <c r="TX54" s="37"/>
      <c r="TY54" s="37"/>
      <c r="TZ54" s="37"/>
      <c r="UA54" s="37"/>
      <c r="UB54" s="37"/>
      <c r="UC54" s="37"/>
      <c r="UD54" s="37"/>
      <c r="UE54" s="37"/>
      <c r="UF54" s="37"/>
      <c r="UG54" s="37"/>
      <c r="UH54" s="37"/>
      <c r="UI54" s="37"/>
      <c r="UJ54" s="37"/>
      <c r="UK54" s="37"/>
      <c r="UL54" s="37"/>
      <c r="UM54" s="37"/>
      <c r="UN54" s="37"/>
      <c r="UO54" s="37"/>
      <c r="UP54" s="37"/>
      <c r="UQ54" s="37"/>
      <c r="UR54" s="37"/>
      <c r="US54" s="37"/>
      <c r="UT54" s="37"/>
      <c r="UU54" s="37"/>
      <c r="UV54" s="37"/>
      <c r="UW54" s="37"/>
      <c r="UX54" s="37"/>
      <c r="UY54" s="37"/>
      <c r="UZ54" s="37"/>
      <c r="VA54" s="37"/>
      <c r="VB54" s="37"/>
      <c r="VC54" s="37"/>
      <c r="VD54" s="37"/>
      <c r="VE54" s="37"/>
      <c r="VF54" s="37"/>
      <c r="VG54" s="37"/>
      <c r="VH54" s="37"/>
      <c r="VI54" s="37"/>
      <c r="VJ54" s="37"/>
      <c r="VK54" s="37"/>
      <c r="VL54" s="37"/>
      <c r="VM54" s="37"/>
      <c r="VN54" s="37"/>
      <c r="VO54" s="37"/>
      <c r="VP54" s="37"/>
      <c r="VQ54" s="37"/>
      <c r="VR54" s="37"/>
      <c r="VS54" s="37"/>
      <c r="VT54" s="37"/>
      <c r="VU54" s="37"/>
      <c r="VV54" s="37"/>
      <c r="VW54" s="37"/>
      <c r="VX54" s="37"/>
      <c r="VY54" s="37"/>
      <c r="VZ54" s="37"/>
      <c r="WA54" s="37"/>
      <c r="WB54" s="37"/>
      <c r="WC54" s="37"/>
      <c r="WD54" s="37"/>
      <c r="WE54" s="37"/>
      <c r="WF54" s="37"/>
      <c r="WG54" s="37"/>
      <c r="WH54" s="37"/>
      <c r="WI54" s="37"/>
      <c r="WJ54" s="37"/>
      <c r="WK54" s="37"/>
      <c r="WL54" s="37"/>
      <c r="WM54" s="37"/>
      <c r="WN54" s="37"/>
      <c r="WO54" s="37"/>
      <c r="WP54" s="37"/>
      <c r="WQ54" s="37"/>
      <c r="WR54" s="37"/>
      <c r="WS54" s="37"/>
      <c r="WT54" s="37"/>
      <c r="WU54" s="37"/>
      <c r="WV54" s="37"/>
      <c r="WW54" s="37"/>
      <c r="WX54" s="37"/>
      <c r="WY54" s="37"/>
      <c r="WZ54" s="37"/>
      <c r="XA54" s="37"/>
      <c r="XB54" s="37"/>
      <c r="XC54" s="37"/>
      <c r="XD54" s="37"/>
      <c r="XE54" s="37"/>
      <c r="XF54" s="37"/>
      <c r="XG54" s="37"/>
      <c r="XH54" s="37"/>
      <c r="XI54" s="37"/>
      <c r="XJ54" s="37"/>
      <c r="XK54" s="37"/>
      <c r="XL54" s="37"/>
      <c r="XM54" s="37"/>
      <c r="XN54" s="37"/>
      <c r="XO54" s="37"/>
      <c r="XP54" s="37"/>
      <c r="XQ54" s="37"/>
      <c r="XR54" s="37"/>
      <c r="XS54" s="37"/>
      <c r="XT54" s="37"/>
      <c r="XU54" s="37"/>
      <c r="XV54" s="37"/>
      <c r="XW54" s="37"/>
      <c r="XX54" s="37"/>
      <c r="XY54" s="37"/>
      <c r="XZ54" s="37"/>
      <c r="YA54" s="37"/>
      <c r="YB54" s="37"/>
      <c r="YC54" s="37"/>
      <c r="YD54" s="37"/>
      <c r="YE54" s="37"/>
      <c r="YF54" s="37"/>
      <c r="YG54" s="37"/>
      <c r="YH54" s="37"/>
      <c r="YI54" s="37"/>
      <c r="YJ54" s="37"/>
      <c r="YK54" s="37"/>
      <c r="YL54" s="37"/>
      <c r="YM54" s="37"/>
      <c r="YN54" s="37"/>
      <c r="YO54" s="37"/>
      <c r="YP54" s="37"/>
      <c r="YQ54" s="37"/>
      <c r="YR54" s="37"/>
      <c r="YS54" s="37"/>
      <c r="YT54" s="37"/>
      <c r="YU54" s="37"/>
      <c r="YV54" s="37"/>
      <c r="YW54" s="37"/>
      <c r="YX54" s="37"/>
      <c r="YY54" s="37"/>
      <c r="YZ54" s="37"/>
      <c r="ZA54" s="37"/>
      <c r="ZB54" s="37"/>
      <c r="ZC54" s="37"/>
      <c r="ZD54" s="37"/>
      <c r="ZE54" s="37"/>
      <c r="ZF54" s="37"/>
      <c r="ZG54" s="37"/>
      <c r="ZH54" s="37"/>
      <c r="ZI54" s="37"/>
      <c r="ZJ54" s="37"/>
      <c r="ZK54" s="37"/>
      <c r="ZL54" s="37"/>
      <c r="ZM54" s="37"/>
      <c r="ZN54" s="37"/>
      <c r="ZO54" s="37"/>
      <c r="ZP54" s="37"/>
      <c r="ZQ54" s="37"/>
      <c r="ZR54" s="37"/>
      <c r="ZS54" s="37"/>
      <c r="ZT54" s="37"/>
      <c r="ZU54" s="37"/>
      <c r="ZV54" s="37"/>
      <c r="ZW54" s="37"/>
      <c r="ZX54" s="37"/>
      <c r="ZY54" s="37"/>
      <c r="ZZ54" s="37"/>
      <c r="AAA54" s="37"/>
      <c r="AAB54" s="37"/>
      <c r="AAC54" s="37"/>
      <c r="AAD54" s="37"/>
      <c r="AAE54" s="37"/>
      <c r="AAF54" s="37"/>
      <c r="AAG54" s="37"/>
      <c r="AAH54" s="37"/>
      <c r="AAI54" s="37"/>
      <c r="AAJ54" s="37"/>
      <c r="AAK54" s="37"/>
      <c r="AAL54" s="37"/>
      <c r="AAM54" s="37"/>
      <c r="AAN54" s="37"/>
      <c r="AAO54" s="37"/>
      <c r="AAP54" s="37"/>
      <c r="AAQ54" s="37"/>
      <c r="AAR54" s="37"/>
      <c r="AAS54" s="37"/>
      <c r="AAT54" s="37"/>
      <c r="AAU54" s="37"/>
      <c r="AAV54" s="37"/>
      <c r="AAW54" s="37"/>
      <c r="AAX54" s="37"/>
      <c r="AAY54" s="37"/>
      <c r="AAZ54" s="37"/>
      <c r="ABA54" s="37"/>
      <c r="ABB54" s="37"/>
      <c r="ABC54" s="37"/>
      <c r="ABD54" s="37"/>
      <c r="ABE54" s="37"/>
      <c r="ABF54" s="37"/>
      <c r="ABG54" s="37"/>
      <c r="ABH54" s="37"/>
      <c r="ABI54" s="37"/>
      <c r="ABJ54" s="37"/>
      <c r="ABK54" s="37"/>
      <c r="ABL54" s="37"/>
      <c r="ABM54" s="37"/>
      <c r="ABN54" s="37"/>
      <c r="ABO54" s="37"/>
      <c r="ABP54" s="37"/>
      <c r="ABQ54" s="37"/>
      <c r="ABR54" s="37"/>
      <c r="ABS54" s="37"/>
      <c r="ABT54" s="37"/>
      <c r="ABU54" s="37"/>
      <c r="ABV54" s="37"/>
      <c r="ABW54" s="37"/>
      <c r="ABX54" s="37"/>
      <c r="ABY54" s="37"/>
      <c r="ABZ54" s="37"/>
      <c r="ACA54" s="37"/>
      <c r="ACB54" s="37"/>
      <c r="ACC54" s="37"/>
      <c r="ACD54" s="37"/>
      <c r="ACE54" s="37"/>
      <c r="ACF54" s="37"/>
      <c r="ACG54" s="37"/>
      <c r="ACH54" s="37"/>
      <c r="ACI54" s="37"/>
      <c r="ACJ54" s="37"/>
      <c r="ACK54" s="37"/>
      <c r="ACL54" s="37"/>
      <c r="ACM54" s="37"/>
      <c r="ACN54" s="37"/>
      <c r="ACO54" s="37"/>
      <c r="ACP54" s="37"/>
      <c r="ACQ54" s="37"/>
      <c r="ACR54" s="37"/>
      <c r="ACS54" s="37"/>
      <c r="ACT54" s="37"/>
      <c r="ACU54" s="37"/>
      <c r="ACV54" s="37"/>
      <c r="ACW54" s="37"/>
      <c r="ACX54" s="37"/>
      <c r="ACY54" s="37"/>
      <c r="ACZ54" s="37"/>
      <c r="ADA54" s="37"/>
      <c r="ADB54" s="37"/>
      <c r="ADC54" s="37"/>
      <c r="ADD54" s="37"/>
      <c r="ADE54" s="37"/>
      <c r="ADF54" s="37"/>
      <c r="ADG54" s="37"/>
      <c r="ADH54" s="37"/>
      <c r="ADI54" s="37"/>
      <c r="ADJ54" s="37"/>
      <c r="ADK54" s="37"/>
      <c r="ADL54" s="37"/>
      <c r="ADM54" s="37"/>
      <c r="ADN54" s="37"/>
      <c r="ADO54" s="37"/>
      <c r="ADP54" s="37"/>
      <c r="ADQ54" s="37"/>
      <c r="ADR54" s="37"/>
      <c r="ADS54" s="37"/>
      <c r="ADT54" s="37"/>
      <c r="ADU54" s="37"/>
      <c r="ADV54" s="37"/>
      <c r="ADW54" s="37"/>
      <c r="ADX54" s="37"/>
      <c r="ADY54" s="37"/>
      <c r="ADZ54" s="37"/>
      <c r="AEA54" s="37"/>
      <c r="AEB54" s="37"/>
      <c r="AEC54" s="37"/>
      <c r="AED54" s="37"/>
      <c r="AEE54" s="37"/>
      <c r="AEF54" s="37"/>
      <c r="AEG54" s="37"/>
      <c r="AEH54" s="37"/>
      <c r="AEI54" s="37"/>
      <c r="AEJ54" s="37"/>
      <c r="AEK54" s="37"/>
      <c r="AEL54" s="37"/>
      <c r="AEM54" s="37"/>
      <c r="AEN54" s="37"/>
      <c r="AEO54" s="37"/>
      <c r="AEP54" s="37"/>
      <c r="AEQ54" s="37"/>
      <c r="AER54" s="37"/>
      <c r="AES54" s="37"/>
      <c r="AET54" s="37"/>
      <c r="AEU54" s="37"/>
      <c r="AEV54" s="37"/>
      <c r="AEW54" s="37"/>
      <c r="AEX54" s="37"/>
      <c r="AEY54" s="37"/>
      <c r="AEZ54" s="37"/>
      <c r="AFA54" s="37"/>
      <c r="AFB54" s="37"/>
      <c r="AFC54" s="37"/>
      <c r="AFD54" s="37"/>
      <c r="AFE54" s="37"/>
      <c r="AFF54" s="37"/>
      <c r="AFG54" s="37"/>
      <c r="AFH54" s="37"/>
      <c r="AFI54" s="37"/>
      <c r="AFJ54" s="37"/>
      <c r="AFK54" s="37"/>
      <c r="AFL54" s="37"/>
      <c r="AFM54" s="37"/>
      <c r="AFN54" s="37"/>
      <c r="AFO54" s="37"/>
      <c r="AFP54" s="37"/>
      <c r="AFQ54" s="37"/>
      <c r="AFR54" s="37"/>
      <c r="AFS54" s="37"/>
      <c r="AFT54" s="37"/>
      <c r="AFU54" s="37"/>
      <c r="AFV54" s="37"/>
      <c r="AFW54" s="37"/>
      <c r="AFX54" s="37"/>
      <c r="AFY54" s="37"/>
      <c r="AFZ54" s="37"/>
      <c r="AGA54" s="37"/>
      <c r="AGB54" s="37"/>
      <c r="AGC54" s="37"/>
      <c r="AGD54" s="37"/>
      <c r="AGE54" s="37"/>
      <c r="AGF54" s="37"/>
      <c r="AGG54" s="37"/>
      <c r="AGH54" s="37"/>
      <c r="AGI54" s="37"/>
      <c r="AGJ54" s="37"/>
      <c r="AGK54" s="37"/>
      <c r="AGL54" s="37"/>
      <c r="AGM54" s="37"/>
      <c r="AGN54" s="37"/>
      <c r="AGO54" s="37"/>
      <c r="AGP54" s="37"/>
      <c r="AGQ54" s="37"/>
      <c r="AGR54" s="37"/>
      <c r="AGS54" s="37"/>
      <c r="AGT54" s="37"/>
      <c r="AGU54" s="37"/>
      <c r="AGV54" s="37"/>
      <c r="AGW54" s="37"/>
      <c r="AGX54" s="37"/>
      <c r="AGY54" s="37"/>
      <c r="AGZ54" s="37"/>
      <c r="AHA54" s="37"/>
      <c r="AHB54" s="37"/>
      <c r="AHC54" s="37"/>
      <c r="AHD54" s="37"/>
      <c r="AHE54" s="37"/>
      <c r="AHF54" s="37"/>
      <c r="AHG54" s="37"/>
      <c r="AHH54" s="37"/>
      <c r="AHI54" s="37"/>
      <c r="AHJ54" s="37"/>
      <c r="AHK54" s="37"/>
      <c r="AHL54" s="37"/>
      <c r="AHM54" s="37"/>
      <c r="AHN54" s="37"/>
      <c r="AHO54" s="37"/>
      <c r="AHP54" s="37"/>
      <c r="AHQ54" s="37"/>
      <c r="AHR54" s="37"/>
      <c r="AHS54" s="37"/>
      <c r="AHT54" s="37"/>
      <c r="AHU54" s="37"/>
      <c r="AHV54" s="37"/>
      <c r="AHW54" s="37"/>
      <c r="AHX54" s="37"/>
      <c r="AHY54" s="37"/>
      <c r="AHZ54" s="37"/>
      <c r="AIA54" s="37"/>
      <c r="AIB54" s="37"/>
      <c r="AIC54" s="37"/>
      <c r="AID54" s="37"/>
      <c r="AIE54" s="37"/>
      <c r="AIF54" s="37"/>
      <c r="AIG54" s="37"/>
      <c r="AIH54" s="37"/>
      <c r="AII54" s="37"/>
      <c r="AIJ54" s="37"/>
      <c r="AIK54" s="37"/>
      <c r="AIL54" s="37"/>
      <c r="AIM54" s="37"/>
      <c r="AIN54" s="37"/>
      <c r="AIO54" s="37"/>
      <c r="AIP54" s="37"/>
      <c r="AIQ54" s="37"/>
      <c r="AIR54" s="37"/>
      <c r="AIS54" s="37"/>
      <c r="AIT54" s="37"/>
      <c r="AIU54" s="37"/>
      <c r="AIV54" s="37"/>
      <c r="AIW54" s="37"/>
      <c r="AIX54" s="37"/>
      <c r="AIY54" s="37"/>
      <c r="AIZ54" s="37"/>
      <c r="AJA54" s="37"/>
      <c r="AJB54" s="37"/>
      <c r="AJC54" s="37"/>
      <c r="AJD54" s="37"/>
      <c r="AJE54" s="37"/>
      <c r="AJF54" s="37"/>
      <c r="AJG54" s="37"/>
      <c r="AJH54" s="37"/>
      <c r="AJI54" s="37"/>
      <c r="AJJ54" s="37"/>
      <c r="AJK54" s="37"/>
      <c r="AJL54" s="37"/>
      <c r="AJM54" s="37"/>
      <c r="AJN54" s="37"/>
      <c r="AJO54" s="37"/>
      <c r="AJP54" s="37"/>
      <c r="AJQ54" s="37"/>
      <c r="AJR54" s="37"/>
      <c r="AJS54" s="37"/>
      <c r="AJT54" s="37"/>
      <c r="AJU54" s="37"/>
      <c r="AJV54" s="37"/>
      <c r="AJW54" s="37"/>
      <c r="AJX54" s="37"/>
      <c r="AJY54" s="37"/>
      <c r="AJZ54" s="37"/>
      <c r="AKA54" s="37"/>
      <c r="AKB54" s="37"/>
      <c r="AKC54" s="37"/>
      <c r="AKD54" s="37"/>
      <c r="AKE54" s="37"/>
      <c r="AKF54" s="37"/>
      <c r="AKG54" s="37"/>
      <c r="AKH54" s="37"/>
      <c r="AKI54" s="37"/>
      <c r="AKJ54" s="37"/>
      <c r="AKK54" s="37"/>
      <c r="AKL54" s="37"/>
      <c r="AKM54" s="37"/>
      <c r="AKN54" s="37"/>
      <c r="AKO54" s="37"/>
      <c r="AKP54" s="37"/>
      <c r="AKQ54" s="37"/>
      <c r="AKR54" s="37"/>
      <c r="AKS54" s="37"/>
      <c r="AKT54" s="37"/>
      <c r="AKU54" s="37"/>
      <c r="AKV54" s="37"/>
      <c r="AKW54" s="37"/>
      <c r="AKX54" s="37"/>
      <c r="AKY54" s="37"/>
      <c r="AKZ54" s="37"/>
      <c r="ALA54" s="37"/>
      <c r="ALB54" s="37"/>
      <c r="ALC54" s="37"/>
      <c r="ALD54" s="37"/>
      <c r="ALE54" s="37"/>
      <c r="ALF54" s="37"/>
      <c r="ALG54" s="37"/>
      <c r="ALH54" s="37"/>
      <c r="ALI54" s="37"/>
      <c r="ALJ54" s="37"/>
      <c r="ALK54" s="37"/>
      <c r="ALL54" s="37"/>
      <c r="ALM54" s="37"/>
      <c r="ALN54" s="37"/>
      <c r="ALO54" s="37"/>
      <c r="ALP54" s="37"/>
      <c r="ALQ54" s="37"/>
      <c r="ALR54" s="37"/>
      <c r="ALS54" s="37"/>
      <c r="ALT54" s="37"/>
      <c r="ALU54" s="37"/>
      <c r="ALV54" s="37"/>
      <c r="ALW54" s="37"/>
      <c r="ALX54" s="37"/>
      <c r="ALY54" s="37"/>
      <c r="ALZ54" s="37"/>
      <c r="AMA54" s="37"/>
      <c r="AMB54" s="37"/>
      <c r="AMC54" s="37"/>
      <c r="AMD54" s="37"/>
      <c r="AME54" s="37"/>
      <c r="AMF54" s="37"/>
      <c r="AMG54" s="37"/>
      <c r="AMH54" s="37"/>
      <c r="AMI54" s="37"/>
      <c r="AMJ54" s="37"/>
      <c r="AMK54" s="37"/>
      <c r="AML54" s="37"/>
      <c r="AMM54" s="37"/>
      <c r="AMN54" s="37"/>
      <c r="AMO54" s="37"/>
      <c r="AMP54" s="37"/>
      <c r="AMQ54" s="37"/>
      <c r="AMR54" s="37"/>
      <c r="AMS54" s="37"/>
      <c r="AMT54" s="37"/>
      <c r="AMU54" s="37"/>
      <c r="AMV54" s="37"/>
      <c r="AMW54" s="37"/>
      <c r="AMX54" s="37"/>
      <c r="AMY54" s="37"/>
      <c r="AMZ54" s="37"/>
      <c r="ANA54" s="37"/>
      <c r="ANB54" s="37"/>
      <c r="ANC54" s="37"/>
      <c r="AND54" s="37"/>
      <c r="ANE54" s="37"/>
      <c r="ANF54" s="37"/>
      <c r="ANG54" s="37"/>
      <c r="ANH54" s="37"/>
      <c r="ANI54" s="37"/>
      <c r="ANJ54" s="37"/>
      <c r="ANK54" s="37"/>
      <c r="ANL54" s="37"/>
      <c r="ANM54" s="37"/>
      <c r="ANN54" s="37"/>
      <c r="ANO54" s="37"/>
      <c r="ANP54" s="37"/>
      <c r="ANQ54" s="37"/>
      <c r="ANR54" s="37"/>
      <c r="ANS54" s="37"/>
      <c r="ANT54" s="37"/>
      <c r="ANU54" s="37"/>
      <c r="ANV54" s="37"/>
      <c r="ANW54" s="37"/>
      <c r="ANX54" s="37"/>
      <c r="ANY54" s="37"/>
      <c r="ANZ54" s="37"/>
      <c r="AOA54" s="37"/>
      <c r="AOB54" s="37"/>
      <c r="AOC54" s="37"/>
      <c r="AOD54" s="37"/>
      <c r="AOE54" s="37"/>
      <c r="AOF54" s="37"/>
      <c r="AOG54" s="37"/>
      <c r="AOH54" s="37"/>
      <c r="AOI54" s="37"/>
      <c r="AOJ54" s="37"/>
      <c r="AOK54" s="37"/>
      <c r="AOL54" s="37"/>
      <c r="AOM54" s="37"/>
      <c r="AON54" s="37"/>
      <c r="AOO54" s="37"/>
      <c r="AOP54" s="37"/>
      <c r="AOQ54" s="37"/>
      <c r="AOR54" s="37"/>
      <c r="AOS54" s="37"/>
      <c r="AOT54" s="37"/>
      <c r="AOU54" s="37"/>
      <c r="AOV54" s="37"/>
      <c r="AOW54" s="37"/>
      <c r="AOX54" s="37"/>
      <c r="AOY54" s="37"/>
      <c r="AOZ54" s="37"/>
      <c r="APA54" s="37"/>
      <c r="APB54" s="37"/>
      <c r="APC54" s="37"/>
      <c r="APD54" s="37"/>
      <c r="APE54" s="37"/>
      <c r="APF54" s="37"/>
      <c r="APG54" s="37"/>
      <c r="APH54" s="37"/>
      <c r="API54" s="37"/>
      <c r="APJ54" s="37"/>
      <c r="APK54" s="37"/>
      <c r="APL54" s="37"/>
      <c r="APM54" s="37"/>
      <c r="APN54" s="37"/>
      <c r="APO54" s="37"/>
      <c r="APP54" s="37"/>
      <c r="APQ54" s="37"/>
      <c r="APR54" s="37"/>
      <c r="APS54" s="37"/>
      <c r="APT54" s="37"/>
      <c r="APU54" s="37"/>
      <c r="APV54" s="37"/>
      <c r="APW54" s="37"/>
      <c r="APX54" s="37"/>
      <c r="APY54" s="37"/>
      <c r="APZ54" s="37"/>
      <c r="AQA54" s="37"/>
      <c r="AQB54" s="37"/>
      <c r="AQC54" s="37"/>
      <c r="AQD54" s="37"/>
      <c r="AQE54" s="37"/>
      <c r="AQF54" s="37"/>
      <c r="AQG54" s="37"/>
      <c r="AQH54" s="37"/>
      <c r="AQI54" s="37"/>
      <c r="AQJ54" s="37"/>
      <c r="AQK54" s="37"/>
      <c r="AQL54" s="37"/>
      <c r="AQM54" s="37"/>
      <c r="AQN54" s="37"/>
      <c r="AQO54" s="37"/>
      <c r="AQP54" s="37"/>
      <c r="AQQ54" s="37"/>
      <c r="AQR54" s="37"/>
      <c r="AQS54" s="37"/>
      <c r="AQT54" s="37"/>
      <c r="AQU54" s="37"/>
      <c r="AQV54" s="37"/>
      <c r="AQW54" s="37"/>
      <c r="AQX54" s="37"/>
      <c r="AQY54" s="37"/>
      <c r="AQZ54" s="37"/>
      <c r="ARA54" s="37"/>
      <c r="ARB54" s="37"/>
      <c r="ARC54" s="37"/>
      <c r="ARD54" s="37"/>
      <c r="ARE54" s="37"/>
      <c r="ARF54" s="37"/>
      <c r="ARG54" s="37"/>
      <c r="ARH54" s="37"/>
      <c r="ARI54" s="37"/>
      <c r="ARJ54" s="37"/>
      <c r="ARK54" s="37"/>
      <c r="ARL54" s="37"/>
      <c r="ARM54" s="37"/>
      <c r="ARN54" s="37"/>
      <c r="ARO54" s="37"/>
      <c r="ARP54" s="37"/>
      <c r="ARQ54" s="37"/>
      <c r="ARR54" s="37"/>
      <c r="ARS54" s="37"/>
      <c r="ART54" s="37"/>
      <c r="ARU54" s="37"/>
      <c r="ARV54" s="37"/>
      <c r="ARW54" s="37"/>
      <c r="ARX54" s="37"/>
      <c r="ARY54" s="37"/>
      <c r="ARZ54" s="37"/>
      <c r="ASA54" s="37"/>
      <c r="ASB54" s="37"/>
      <c r="ASC54" s="37"/>
      <c r="ASD54" s="37"/>
      <c r="ASE54" s="37"/>
      <c r="ASF54" s="37"/>
      <c r="ASG54" s="37"/>
      <c r="ASH54" s="37"/>
      <c r="ASI54" s="37"/>
      <c r="ASJ54" s="37"/>
      <c r="ASK54" s="37"/>
      <c r="ASL54" s="37"/>
      <c r="ASM54" s="37"/>
      <c r="ASN54" s="37"/>
      <c r="ASO54" s="37"/>
      <c r="ASP54" s="37"/>
      <c r="ASQ54" s="37"/>
      <c r="ASR54" s="37"/>
      <c r="ASS54" s="37"/>
      <c r="AST54" s="37"/>
      <c r="ASU54" s="37"/>
      <c r="ASV54" s="37"/>
      <c r="ASW54" s="37"/>
      <c r="ASX54" s="37"/>
      <c r="ASY54" s="37"/>
      <c r="ASZ54" s="37"/>
      <c r="ATA54" s="37"/>
      <c r="ATB54" s="37"/>
      <c r="ATC54" s="37"/>
      <c r="ATD54" s="37"/>
      <c r="ATE54" s="37"/>
      <c r="ATF54" s="37"/>
      <c r="ATG54" s="37"/>
      <c r="ATH54" s="37"/>
      <c r="ATI54" s="37"/>
      <c r="ATJ54" s="37"/>
      <c r="ATK54" s="37"/>
      <c r="ATL54" s="37"/>
      <c r="ATM54" s="37"/>
      <c r="ATN54" s="37"/>
      <c r="ATO54" s="37"/>
      <c r="ATP54" s="37"/>
      <c r="ATQ54" s="37"/>
      <c r="ATR54" s="37"/>
      <c r="ATS54" s="37"/>
      <c r="ATT54" s="37"/>
      <c r="ATU54" s="37"/>
      <c r="ATV54" s="37"/>
      <c r="ATW54" s="37"/>
      <c r="ATX54" s="37"/>
      <c r="ATY54" s="37"/>
      <c r="ATZ54" s="37"/>
      <c r="AUA54" s="37"/>
      <c r="AUB54" s="37"/>
      <c r="AUC54" s="37"/>
      <c r="AUD54" s="37"/>
      <c r="AUE54" s="37"/>
      <c r="AUF54" s="37"/>
      <c r="AUG54" s="37"/>
      <c r="AUH54" s="37"/>
      <c r="AUI54" s="37"/>
      <c r="AUJ54" s="37"/>
      <c r="AUK54" s="37"/>
      <c r="AUL54" s="37"/>
      <c r="AUM54" s="37"/>
      <c r="AUN54" s="37"/>
      <c r="AUO54" s="37"/>
      <c r="AUP54" s="37"/>
      <c r="AUQ54" s="37"/>
      <c r="AUR54" s="37"/>
      <c r="AUS54" s="37"/>
      <c r="AUT54" s="37"/>
      <c r="AUU54" s="37"/>
      <c r="AUV54" s="37"/>
      <c r="AUW54" s="37"/>
      <c r="AUX54" s="37"/>
      <c r="AUY54" s="37"/>
      <c r="AUZ54" s="37"/>
      <c r="AVA54" s="37"/>
      <c r="AVB54" s="37"/>
      <c r="AVC54" s="37"/>
      <c r="AVD54" s="37"/>
      <c r="AVE54" s="37"/>
      <c r="AVF54" s="37"/>
      <c r="AVG54" s="37"/>
      <c r="AVH54" s="37"/>
      <c r="AVI54" s="37"/>
      <c r="AVJ54" s="37"/>
      <c r="AVK54" s="37"/>
      <c r="AVL54" s="37"/>
      <c r="AVM54" s="37"/>
      <c r="AVN54" s="37"/>
      <c r="AVO54" s="37"/>
      <c r="AVP54" s="37"/>
      <c r="AVQ54" s="37"/>
      <c r="AVR54" s="37"/>
      <c r="AVS54" s="37"/>
      <c r="AVT54" s="37"/>
      <c r="AVU54" s="37"/>
      <c r="AVV54" s="37"/>
      <c r="AVW54" s="37"/>
      <c r="AVX54" s="37"/>
      <c r="AVY54" s="37"/>
      <c r="AVZ54" s="37"/>
      <c r="AWA54" s="37"/>
      <c r="AWB54" s="37"/>
      <c r="AWC54" s="37"/>
      <c r="AWD54" s="37"/>
      <c r="AWE54" s="37"/>
      <c r="AWF54" s="37"/>
      <c r="AWG54" s="37"/>
      <c r="AWH54" s="37"/>
      <c r="AWI54" s="37"/>
      <c r="AWJ54" s="37"/>
      <c r="AWK54" s="37"/>
      <c r="AWL54" s="37"/>
      <c r="AWM54" s="37"/>
      <c r="AWN54" s="37"/>
      <c r="AWO54" s="37"/>
      <c r="AWP54" s="37"/>
      <c r="AWQ54" s="37"/>
      <c r="AWR54" s="37"/>
      <c r="AWS54" s="37"/>
      <c r="AWT54" s="37"/>
      <c r="AWU54" s="37"/>
      <c r="AWV54" s="37"/>
      <c r="AWW54" s="37"/>
      <c r="AWX54" s="37"/>
      <c r="AWY54" s="37"/>
      <c r="AWZ54" s="37"/>
      <c r="AXA54" s="37"/>
      <c r="AXB54" s="37"/>
      <c r="AXC54" s="37"/>
      <c r="AXD54" s="37"/>
      <c r="AXE54" s="37"/>
      <c r="AXF54" s="37"/>
      <c r="AXG54" s="37"/>
      <c r="AXH54" s="37"/>
      <c r="AXI54" s="37"/>
      <c r="AXJ54" s="37"/>
      <c r="AXK54" s="37"/>
      <c r="AXL54" s="37"/>
      <c r="AXM54" s="37"/>
      <c r="AXN54" s="37"/>
      <c r="AXO54" s="37"/>
      <c r="AXP54" s="37"/>
      <c r="AXQ54" s="37"/>
      <c r="AXR54" s="37"/>
      <c r="AXS54" s="37"/>
      <c r="AXT54" s="37"/>
      <c r="AXU54" s="37"/>
      <c r="AXV54" s="37"/>
      <c r="AXW54" s="37"/>
      <c r="AXX54" s="37"/>
      <c r="AXY54" s="37"/>
      <c r="AXZ54" s="37"/>
      <c r="AYA54" s="37"/>
      <c r="AYB54" s="37"/>
      <c r="AYC54" s="37"/>
      <c r="AYD54" s="37"/>
      <c r="AYE54" s="37"/>
      <c r="AYF54" s="37"/>
      <c r="AYG54" s="37"/>
      <c r="AYH54" s="37"/>
      <c r="AYI54" s="37"/>
      <c r="AYJ54" s="37"/>
      <c r="AYK54" s="37"/>
      <c r="AYL54" s="37"/>
      <c r="AYM54" s="37"/>
      <c r="AYN54" s="37"/>
      <c r="AYO54" s="37"/>
      <c r="AYP54" s="37"/>
      <c r="AYQ54" s="37"/>
      <c r="AYR54" s="37"/>
      <c r="AYS54" s="37"/>
      <c r="AYT54" s="37"/>
      <c r="AYU54" s="37"/>
      <c r="AYV54" s="37"/>
      <c r="AYW54" s="37"/>
      <c r="AYX54" s="37"/>
      <c r="AYY54" s="37"/>
      <c r="AYZ54" s="37"/>
      <c r="AZA54" s="37"/>
      <c r="AZB54" s="37"/>
      <c r="AZC54" s="37"/>
      <c r="AZD54" s="37"/>
      <c r="AZE54" s="37"/>
      <c r="AZF54" s="37"/>
      <c r="AZG54" s="37"/>
      <c r="AZH54" s="37"/>
      <c r="AZI54" s="37"/>
      <c r="AZJ54" s="37"/>
      <c r="AZK54" s="37"/>
      <c r="AZL54" s="37"/>
      <c r="AZM54" s="37"/>
      <c r="AZN54" s="37"/>
      <c r="AZO54" s="37"/>
      <c r="AZP54" s="37"/>
      <c r="AZQ54" s="37"/>
      <c r="AZR54" s="37"/>
      <c r="AZS54" s="37"/>
      <c r="AZT54" s="37"/>
      <c r="AZU54" s="37"/>
      <c r="AZV54" s="37"/>
      <c r="AZW54" s="37"/>
      <c r="AZX54" s="37"/>
      <c r="AZY54" s="37"/>
      <c r="AZZ54" s="37"/>
      <c r="BAA54" s="37"/>
      <c r="BAB54" s="37"/>
      <c r="BAC54" s="37"/>
      <c r="BAD54" s="37"/>
      <c r="BAE54" s="37"/>
      <c r="BAF54" s="37"/>
      <c r="BAG54" s="37"/>
      <c r="BAH54" s="37"/>
      <c r="BAI54" s="37"/>
      <c r="BAJ54" s="37"/>
      <c r="BAK54" s="37"/>
    </row>
    <row r="55" spans="1:1478" s="11" customFormat="1" ht="15" customHeight="1" x14ac:dyDescent="0.25">
      <c r="A55" s="12"/>
      <c r="B55" s="14"/>
      <c r="C55" s="39">
        <v>3114</v>
      </c>
      <c r="D55" s="113" t="s">
        <v>40</v>
      </c>
      <c r="E55" s="88"/>
      <c r="F55" s="117"/>
      <c r="G55" s="40"/>
      <c r="H55" s="40"/>
      <c r="I55" s="41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  <c r="IS55" s="37"/>
      <c r="IT55" s="37"/>
      <c r="IU55" s="37"/>
      <c r="IV55" s="37"/>
      <c r="IW55" s="37"/>
      <c r="IX55" s="37"/>
      <c r="IY55" s="37"/>
      <c r="IZ55" s="37"/>
      <c r="JA55" s="37"/>
      <c r="JB55" s="37"/>
      <c r="JC55" s="37"/>
      <c r="JD55" s="37"/>
      <c r="JE55" s="37"/>
      <c r="JF55" s="37"/>
      <c r="JG55" s="37"/>
      <c r="JH55" s="37"/>
      <c r="JI55" s="37"/>
      <c r="JJ55" s="37"/>
      <c r="JK55" s="37"/>
      <c r="JL55" s="37"/>
      <c r="JM55" s="37"/>
      <c r="JN55" s="37"/>
      <c r="JO55" s="37"/>
      <c r="JP55" s="37"/>
      <c r="JQ55" s="37"/>
      <c r="JR55" s="37"/>
      <c r="JS55" s="37"/>
      <c r="JT55" s="37"/>
      <c r="JU55" s="37"/>
      <c r="JV55" s="37"/>
      <c r="JW55" s="37"/>
      <c r="JX55" s="37"/>
      <c r="JY55" s="37"/>
      <c r="JZ55" s="37"/>
      <c r="KA55" s="37"/>
      <c r="KB55" s="37"/>
      <c r="KC55" s="37"/>
      <c r="KD55" s="37"/>
      <c r="KE55" s="37"/>
      <c r="KF55" s="37"/>
      <c r="KG55" s="37"/>
      <c r="KH55" s="37"/>
      <c r="KI55" s="37"/>
      <c r="KJ55" s="37"/>
      <c r="KK55" s="37"/>
      <c r="KL55" s="37"/>
      <c r="KM55" s="37"/>
      <c r="KN55" s="37"/>
      <c r="KO55" s="37"/>
      <c r="KP55" s="37"/>
      <c r="KQ55" s="37"/>
      <c r="KR55" s="37"/>
      <c r="KS55" s="37"/>
      <c r="KT55" s="37"/>
      <c r="KU55" s="37"/>
      <c r="KV55" s="37"/>
      <c r="KW55" s="37"/>
      <c r="KX55" s="37"/>
      <c r="KY55" s="37"/>
      <c r="KZ55" s="37"/>
      <c r="LA55" s="37"/>
      <c r="LB55" s="37"/>
      <c r="LC55" s="37"/>
      <c r="LD55" s="37"/>
      <c r="LE55" s="37"/>
      <c r="LF55" s="37"/>
      <c r="LG55" s="37"/>
      <c r="LH55" s="37"/>
      <c r="LI55" s="37"/>
      <c r="LJ55" s="37"/>
      <c r="LK55" s="37"/>
      <c r="LL55" s="37"/>
      <c r="LM55" s="37"/>
      <c r="LN55" s="37"/>
      <c r="LO55" s="37"/>
      <c r="LP55" s="37"/>
      <c r="LQ55" s="37"/>
      <c r="LR55" s="37"/>
      <c r="LS55" s="37"/>
      <c r="LT55" s="37"/>
      <c r="LU55" s="37"/>
      <c r="LV55" s="37"/>
      <c r="LW55" s="37"/>
      <c r="LX55" s="37"/>
      <c r="LY55" s="37"/>
      <c r="LZ55" s="37"/>
      <c r="MA55" s="37"/>
      <c r="MB55" s="37"/>
      <c r="MC55" s="37"/>
      <c r="MD55" s="37"/>
      <c r="ME55" s="37"/>
      <c r="MF55" s="37"/>
      <c r="MG55" s="37"/>
      <c r="MH55" s="37"/>
      <c r="MI55" s="37"/>
      <c r="MJ55" s="37"/>
      <c r="MK55" s="37"/>
      <c r="ML55" s="37"/>
      <c r="MM55" s="37"/>
      <c r="MN55" s="37"/>
      <c r="MO55" s="37"/>
      <c r="MP55" s="37"/>
      <c r="MQ55" s="37"/>
      <c r="MR55" s="37"/>
      <c r="MS55" s="37"/>
      <c r="MT55" s="37"/>
      <c r="MU55" s="37"/>
      <c r="MV55" s="37"/>
      <c r="MW55" s="37"/>
      <c r="MX55" s="37"/>
      <c r="MY55" s="37"/>
      <c r="MZ55" s="37"/>
      <c r="NA55" s="37"/>
      <c r="NB55" s="37"/>
      <c r="NC55" s="37"/>
      <c r="ND55" s="37"/>
      <c r="NE55" s="37"/>
      <c r="NF55" s="37"/>
      <c r="NG55" s="37"/>
      <c r="NH55" s="37"/>
      <c r="NI55" s="37"/>
      <c r="NJ55" s="37"/>
      <c r="NK55" s="37"/>
      <c r="NL55" s="37"/>
      <c r="NM55" s="37"/>
      <c r="NN55" s="37"/>
      <c r="NO55" s="37"/>
      <c r="NP55" s="37"/>
      <c r="NQ55" s="37"/>
      <c r="NR55" s="37"/>
      <c r="NS55" s="37"/>
      <c r="NT55" s="37"/>
      <c r="NU55" s="37"/>
      <c r="NV55" s="37"/>
      <c r="NW55" s="37"/>
      <c r="NX55" s="37"/>
      <c r="NY55" s="37"/>
      <c r="NZ55" s="37"/>
      <c r="OA55" s="37"/>
      <c r="OB55" s="37"/>
      <c r="OC55" s="37"/>
      <c r="OD55" s="37"/>
      <c r="OE55" s="37"/>
      <c r="OF55" s="37"/>
      <c r="OG55" s="37"/>
      <c r="OH55" s="37"/>
      <c r="OI55" s="37"/>
      <c r="OJ55" s="37"/>
      <c r="OK55" s="37"/>
      <c r="OL55" s="37"/>
      <c r="OM55" s="37"/>
      <c r="ON55" s="37"/>
      <c r="OO55" s="37"/>
      <c r="OP55" s="37"/>
      <c r="OQ55" s="37"/>
      <c r="OR55" s="37"/>
      <c r="OS55" s="37"/>
      <c r="OT55" s="37"/>
      <c r="OU55" s="37"/>
      <c r="OV55" s="37"/>
      <c r="OW55" s="37"/>
      <c r="OX55" s="37"/>
      <c r="OY55" s="37"/>
      <c r="OZ55" s="37"/>
      <c r="PA55" s="37"/>
      <c r="PB55" s="37"/>
      <c r="PC55" s="37"/>
      <c r="PD55" s="37"/>
      <c r="PE55" s="37"/>
      <c r="PF55" s="37"/>
      <c r="PG55" s="37"/>
      <c r="PH55" s="37"/>
      <c r="PI55" s="37"/>
      <c r="PJ55" s="37"/>
      <c r="PK55" s="37"/>
      <c r="PL55" s="37"/>
      <c r="PM55" s="37"/>
      <c r="PN55" s="37"/>
      <c r="PO55" s="37"/>
      <c r="PP55" s="37"/>
      <c r="PQ55" s="37"/>
      <c r="PR55" s="37"/>
      <c r="PS55" s="37"/>
      <c r="PT55" s="37"/>
      <c r="PU55" s="37"/>
      <c r="PV55" s="37"/>
      <c r="PW55" s="37"/>
      <c r="PX55" s="37"/>
      <c r="PY55" s="37"/>
      <c r="PZ55" s="37"/>
      <c r="QA55" s="37"/>
      <c r="QB55" s="37"/>
      <c r="QC55" s="37"/>
      <c r="QD55" s="37"/>
      <c r="QE55" s="37"/>
      <c r="QF55" s="37"/>
      <c r="QG55" s="37"/>
      <c r="QH55" s="37"/>
      <c r="QI55" s="37"/>
      <c r="QJ55" s="37"/>
      <c r="QK55" s="37"/>
      <c r="QL55" s="37"/>
      <c r="QM55" s="37"/>
      <c r="QN55" s="37"/>
      <c r="QO55" s="37"/>
      <c r="QP55" s="37"/>
      <c r="QQ55" s="37"/>
      <c r="QR55" s="37"/>
      <c r="QS55" s="37"/>
      <c r="QT55" s="37"/>
      <c r="QU55" s="37"/>
      <c r="QV55" s="37"/>
      <c r="QW55" s="37"/>
      <c r="QX55" s="37"/>
      <c r="QY55" s="37"/>
      <c r="QZ55" s="37"/>
      <c r="RA55" s="37"/>
      <c r="RB55" s="37"/>
      <c r="RC55" s="37"/>
      <c r="RD55" s="37"/>
      <c r="RE55" s="37"/>
      <c r="RF55" s="37"/>
      <c r="RG55" s="37"/>
      <c r="RH55" s="37"/>
      <c r="RI55" s="37"/>
      <c r="RJ55" s="37"/>
      <c r="RK55" s="37"/>
      <c r="RL55" s="37"/>
      <c r="RM55" s="37"/>
      <c r="RN55" s="37"/>
      <c r="RO55" s="37"/>
      <c r="RP55" s="37"/>
      <c r="RQ55" s="37"/>
      <c r="RR55" s="37"/>
      <c r="RS55" s="37"/>
      <c r="RT55" s="37"/>
      <c r="RU55" s="37"/>
      <c r="RV55" s="37"/>
      <c r="RW55" s="37"/>
      <c r="RX55" s="37"/>
      <c r="RY55" s="37"/>
      <c r="RZ55" s="37"/>
      <c r="SA55" s="37"/>
      <c r="SB55" s="37"/>
      <c r="SC55" s="37"/>
      <c r="SD55" s="37"/>
      <c r="SE55" s="37"/>
      <c r="SF55" s="37"/>
      <c r="SG55" s="37"/>
      <c r="SH55" s="37"/>
      <c r="SI55" s="37"/>
      <c r="SJ55" s="37"/>
      <c r="SK55" s="37"/>
      <c r="SL55" s="37"/>
      <c r="SM55" s="37"/>
      <c r="SN55" s="37"/>
      <c r="SO55" s="37"/>
      <c r="SP55" s="37"/>
      <c r="SQ55" s="37"/>
      <c r="SR55" s="37"/>
      <c r="SS55" s="37"/>
      <c r="ST55" s="37"/>
      <c r="SU55" s="37"/>
      <c r="SV55" s="37"/>
      <c r="SW55" s="37"/>
      <c r="SX55" s="37"/>
      <c r="SY55" s="37"/>
      <c r="SZ55" s="37"/>
      <c r="TA55" s="37"/>
      <c r="TB55" s="37"/>
      <c r="TC55" s="37"/>
      <c r="TD55" s="37"/>
      <c r="TE55" s="37"/>
      <c r="TF55" s="37"/>
      <c r="TG55" s="37"/>
      <c r="TH55" s="37"/>
      <c r="TI55" s="37"/>
      <c r="TJ55" s="37"/>
      <c r="TK55" s="37"/>
      <c r="TL55" s="37"/>
      <c r="TM55" s="37"/>
      <c r="TN55" s="37"/>
      <c r="TO55" s="37"/>
      <c r="TP55" s="37"/>
      <c r="TQ55" s="37"/>
      <c r="TR55" s="37"/>
      <c r="TS55" s="37"/>
      <c r="TT55" s="37"/>
      <c r="TU55" s="37"/>
      <c r="TV55" s="37"/>
      <c r="TW55" s="37"/>
      <c r="TX55" s="37"/>
      <c r="TY55" s="37"/>
      <c r="TZ55" s="37"/>
      <c r="UA55" s="37"/>
      <c r="UB55" s="37"/>
      <c r="UC55" s="37"/>
      <c r="UD55" s="37"/>
      <c r="UE55" s="37"/>
      <c r="UF55" s="37"/>
      <c r="UG55" s="37"/>
      <c r="UH55" s="37"/>
      <c r="UI55" s="37"/>
      <c r="UJ55" s="37"/>
      <c r="UK55" s="37"/>
      <c r="UL55" s="37"/>
      <c r="UM55" s="37"/>
      <c r="UN55" s="37"/>
      <c r="UO55" s="37"/>
      <c r="UP55" s="37"/>
      <c r="UQ55" s="37"/>
      <c r="UR55" s="37"/>
      <c r="US55" s="37"/>
      <c r="UT55" s="37"/>
      <c r="UU55" s="37"/>
      <c r="UV55" s="37"/>
      <c r="UW55" s="37"/>
      <c r="UX55" s="37"/>
      <c r="UY55" s="37"/>
      <c r="UZ55" s="37"/>
      <c r="VA55" s="37"/>
      <c r="VB55" s="37"/>
      <c r="VC55" s="37"/>
      <c r="VD55" s="37"/>
      <c r="VE55" s="37"/>
      <c r="VF55" s="37"/>
      <c r="VG55" s="37"/>
      <c r="VH55" s="37"/>
      <c r="VI55" s="37"/>
      <c r="VJ55" s="37"/>
      <c r="VK55" s="37"/>
      <c r="VL55" s="37"/>
      <c r="VM55" s="37"/>
      <c r="VN55" s="37"/>
      <c r="VO55" s="37"/>
      <c r="VP55" s="37"/>
      <c r="VQ55" s="37"/>
      <c r="VR55" s="37"/>
      <c r="VS55" s="37"/>
      <c r="VT55" s="37"/>
      <c r="VU55" s="37"/>
      <c r="VV55" s="37"/>
      <c r="VW55" s="37"/>
      <c r="VX55" s="37"/>
      <c r="VY55" s="37"/>
      <c r="VZ55" s="37"/>
      <c r="WA55" s="37"/>
      <c r="WB55" s="37"/>
      <c r="WC55" s="37"/>
      <c r="WD55" s="37"/>
      <c r="WE55" s="37"/>
      <c r="WF55" s="37"/>
      <c r="WG55" s="37"/>
      <c r="WH55" s="37"/>
      <c r="WI55" s="37"/>
      <c r="WJ55" s="37"/>
      <c r="WK55" s="37"/>
      <c r="WL55" s="37"/>
      <c r="WM55" s="37"/>
      <c r="WN55" s="37"/>
      <c r="WO55" s="37"/>
      <c r="WP55" s="37"/>
      <c r="WQ55" s="37"/>
      <c r="WR55" s="37"/>
      <c r="WS55" s="37"/>
      <c r="WT55" s="37"/>
      <c r="WU55" s="37"/>
      <c r="WV55" s="37"/>
      <c r="WW55" s="37"/>
      <c r="WX55" s="37"/>
      <c r="WY55" s="37"/>
      <c r="WZ55" s="37"/>
      <c r="XA55" s="37"/>
      <c r="XB55" s="37"/>
      <c r="XC55" s="37"/>
      <c r="XD55" s="37"/>
      <c r="XE55" s="37"/>
      <c r="XF55" s="37"/>
      <c r="XG55" s="37"/>
      <c r="XH55" s="37"/>
      <c r="XI55" s="37"/>
      <c r="XJ55" s="37"/>
      <c r="XK55" s="37"/>
      <c r="XL55" s="37"/>
      <c r="XM55" s="37"/>
      <c r="XN55" s="37"/>
      <c r="XO55" s="37"/>
      <c r="XP55" s="37"/>
      <c r="XQ55" s="37"/>
      <c r="XR55" s="37"/>
      <c r="XS55" s="37"/>
      <c r="XT55" s="37"/>
      <c r="XU55" s="37"/>
      <c r="XV55" s="37"/>
      <c r="XW55" s="37"/>
      <c r="XX55" s="37"/>
      <c r="XY55" s="37"/>
      <c r="XZ55" s="37"/>
      <c r="YA55" s="37"/>
      <c r="YB55" s="37"/>
      <c r="YC55" s="37"/>
      <c r="YD55" s="37"/>
      <c r="YE55" s="37"/>
      <c r="YF55" s="37"/>
      <c r="YG55" s="37"/>
      <c r="YH55" s="37"/>
      <c r="YI55" s="37"/>
      <c r="YJ55" s="37"/>
      <c r="YK55" s="37"/>
      <c r="YL55" s="37"/>
      <c r="YM55" s="37"/>
      <c r="YN55" s="37"/>
      <c r="YO55" s="37"/>
      <c r="YP55" s="37"/>
      <c r="YQ55" s="37"/>
      <c r="YR55" s="37"/>
      <c r="YS55" s="37"/>
      <c r="YT55" s="37"/>
      <c r="YU55" s="37"/>
      <c r="YV55" s="37"/>
      <c r="YW55" s="37"/>
      <c r="YX55" s="37"/>
      <c r="YY55" s="37"/>
      <c r="YZ55" s="37"/>
      <c r="ZA55" s="37"/>
      <c r="ZB55" s="37"/>
      <c r="ZC55" s="37"/>
      <c r="ZD55" s="37"/>
      <c r="ZE55" s="37"/>
      <c r="ZF55" s="37"/>
      <c r="ZG55" s="37"/>
      <c r="ZH55" s="37"/>
      <c r="ZI55" s="37"/>
      <c r="ZJ55" s="37"/>
      <c r="ZK55" s="37"/>
      <c r="ZL55" s="37"/>
      <c r="ZM55" s="37"/>
      <c r="ZN55" s="37"/>
      <c r="ZO55" s="37"/>
      <c r="ZP55" s="37"/>
      <c r="ZQ55" s="37"/>
      <c r="ZR55" s="37"/>
      <c r="ZS55" s="37"/>
      <c r="ZT55" s="37"/>
      <c r="ZU55" s="37"/>
      <c r="ZV55" s="37"/>
      <c r="ZW55" s="37"/>
      <c r="ZX55" s="37"/>
      <c r="ZY55" s="37"/>
      <c r="ZZ55" s="37"/>
      <c r="AAA55" s="37"/>
      <c r="AAB55" s="37"/>
      <c r="AAC55" s="37"/>
      <c r="AAD55" s="37"/>
      <c r="AAE55" s="37"/>
      <c r="AAF55" s="37"/>
      <c r="AAG55" s="37"/>
      <c r="AAH55" s="37"/>
      <c r="AAI55" s="37"/>
      <c r="AAJ55" s="37"/>
      <c r="AAK55" s="37"/>
      <c r="AAL55" s="37"/>
      <c r="AAM55" s="37"/>
      <c r="AAN55" s="37"/>
      <c r="AAO55" s="37"/>
      <c r="AAP55" s="37"/>
      <c r="AAQ55" s="37"/>
      <c r="AAR55" s="37"/>
      <c r="AAS55" s="37"/>
      <c r="AAT55" s="37"/>
      <c r="AAU55" s="37"/>
      <c r="AAV55" s="37"/>
      <c r="AAW55" s="37"/>
      <c r="AAX55" s="37"/>
      <c r="AAY55" s="37"/>
      <c r="AAZ55" s="37"/>
      <c r="ABA55" s="37"/>
      <c r="ABB55" s="37"/>
      <c r="ABC55" s="37"/>
      <c r="ABD55" s="37"/>
      <c r="ABE55" s="37"/>
      <c r="ABF55" s="37"/>
      <c r="ABG55" s="37"/>
      <c r="ABH55" s="37"/>
      <c r="ABI55" s="37"/>
      <c r="ABJ55" s="37"/>
      <c r="ABK55" s="37"/>
      <c r="ABL55" s="37"/>
      <c r="ABM55" s="37"/>
      <c r="ABN55" s="37"/>
      <c r="ABO55" s="37"/>
      <c r="ABP55" s="37"/>
      <c r="ABQ55" s="37"/>
      <c r="ABR55" s="37"/>
      <c r="ABS55" s="37"/>
      <c r="ABT55" s="37"/>
      <c r="ABU55" s="37"/>
      <c r="ABV55" s="37"/>
      <c r="ABW55" s="37"/>
      <c r="ABX55" s="37"/>
      <c r="ABY55" s="37"/>
      <c r="ABZ55" s="37"/>
      <c r="ACA55" s="37"/>
      <c r="ACB55" s="37"/>
      <c r="ACC55" s="37"/>
      <c r="ACD55" s="37"/>
      <c r="ACE55" s="37"/>
      <c r="ACF55" s="37"/>
      <c r="ACG55" s="37"/>
      <c r="ACH55" s="37"/>
      <c r="ACI55" s="37"/>
      <c r="ACJ55" s="37"/>
      <c r="ACK55" s="37"/>
      <c r="ACL55" s="37"/>
      <c r="ACM55" s="37"/>
      <c r="ACN55" s="37"/>
      <c r="ACO55" s="37"/>
      <c r="ACP55" s="37"/>
      <c r="ACQ55" s="37"/>
      <c r="ACR55" s="37"/>
      <c r="ACS55" s="37"/>
      <c r="ACT55" s="37"/>
      <c r="ACU55" s="37"/>
      <c r="ACV55" s="37"/>
      <c r="ACW55" s="37"/>
      <c r="ACX55" s="37"/>
      <c r="ACY55" s="37"/>
      <c r="ACZ55" s="37"/>
      <c r="ADA55" s="37"/>
      <c r="ADB55" s="37"/>
      <c r="ADC55" s="37"/>
      <c r="ADD55" s="37"/>
      <c r="ADE55" s="37"/>
      <c r="ADF55" s="37"/>
      <c r="ADG55" s="37"/>
      <c r="ADH55" s="37"/>
      <c r="ADI55" s="37"/>
      <c r="ADJ55" s="37"/>
      <c r="ADK55" s="37"/>
      <c r="ADL55" s="37"/>
      <c r="ADM55" s="37"/>
      <c r="ADN55" s="37"/>
      <c r="ADO55" s="37"/>
      <c r="ADP55" s="37"/>
      <c r="ADQ55" s="37"/>
      <c r="ADR55" s="37"/>
      <c r="ADS55" s="37"/>
      <c r="ADT55" s="37"/>
      <c r="ADU55" s="37"/>
      <c r="ADV55" s="37"/>
      <c r="ADW55" s="37"/>
      <c r="ADX55" s="37"/>
      <c r="ADY55" s="37"/>
      <c r="ADZ55" s="37"/>
      <c r="AEA55" s="37"/>
      <c r="AEB55" s="37"/>
      <c r="AEC55" s="37"/>
      <c r="AED55" s="37"/>
      <c r="AEE55" s="37"/>
      <c r="AEF55" s="37"/>
      <c r="AEG55" s="37"/>
      <c r="AEH55" s="37"/>
      <c r="AEI55" s="37"/>
      <c r="AEJ55" s="37"/>
      <c r="AEK55" s="37"/>
      <c r="AEL55" s="37"/>
      <c r="AEM55" s="37"/>
      <c r="AEN55" s="37"/>
      <c r="AEO55" s="37"/>
      <c r="AEP55" s="37"/>
      <c r="AEQ55" s="37"/>
      <c r="AER55" s="37"/>
      <c r="AES55" s="37"/>
      <c r="AET55" s="37"/>
      <c r="AEU55" s="37"/>
      <c r="AEV55" s="37"/>
      <c r="AEW55" s="37"/>
      <c r="AEX55" s="37"/>
      <c r="AEY55" s="37"/>
      <c r="AEZ55" s="37"/>
      <c r="AFA55" s="37"/>
      <c r="AFB55" s="37"/>
      <c r="AFC55" s="37"/>
      <c r="AFD55" s="37"/>
      <c r="AFE55" s="37"/>
      <c r="AFF55" s="37"/>
      <c r="AFG55" s="37"/>
      <c r="AFH55" s="37"/>
      <c r="AFI55" s="37"/>
      <c r="AFJ55" s="37"/>
      <c r="AFK55" s="37"/>
      <c r="AFL55" s="37"/>
      <c r="AFM55" s="37"/>
      <c r="AFN55" s="37"/>
      <c r="AFO55" s="37"/>
      <c r="AFP55" s="37"/>
      <c r="AFQ55" s="37"/>
      <c r="AFR55" s="37"/>
      <c r="AFS55" s="37"/>
      <c r="AFT55" s="37"/>
      <c r="AFU55" s="37"/>
      <c r="AFV55" s="37"/>
      <c r="AFW55" s="37"/>
      <c r="AFX55" s="37"/>
      <c r="AFY55" s="37"/>
      <c r="AFZ55" s="37"/>
      <c r="AGA55" s="37"/>
      <c r="AGB55" s="37"/>
      <c r="AGC55" s="37"/>
      <c r="AGD55" s="37"/>
      <c r="AGE55" s="37"/>
      <c r="AGF55" s="37"/>
      <c r="AGG55" s="37"/>
      <c r="AGH55" s="37"/>
      <c r="AGI55" s="37"/>
      <c r="AGJ55" s="37"/>
      <c r="AGK55" s="37"/>
      <c r="AGL55" s="37"/>
      <c r="AGM55" s="37"/>
      <c r="AGN55" s="37"/>
      <c r="AGO55" s="37"/>
      <c r="AGP55" s="37"/>
      <c r="AGQ55" s="37"/>
      <c r="AGR55" s="37"/>
      <c r="AGS55" s="37"/>
      <c r="AGT55" s="37"/>
      <c r="AGU55" s="37"/>
      <c r="AGV55" s="37"/>
      <c r="AGW55" s="37"/>
      <c r="AGX55" s="37"/>
      <c r="AGY55" s="37"/>
      <c r="AGZ55" s="37"/>
      <c r="AHA55" s="37"/>
      <c r="AHB55" s="37"/>
      <c r="AHC55" s="37"/>
      <c r="AHD55" s="37"/>
      <c r="AHE55" s="37"/>
      <c r="AHF55" s="37"/>
      <c r="AHG55" s="37"/>
      <c r="AHH55" s="37"/>
      <c r="AHI55" s="37"/>
      <c r="AHJ55" s="37"/>
      <c r="AHK55" s="37"/>
      <c r="AHL55" s="37"/>
      <c r="AHM55" s="37"/>
      <c r="AHN55" s="37"/>
      <c r="AHO55" s="37"/>
      <c r="AHP55" s="37"/>
      <c r="AHQ55" s="37"/>
      <c r="AHR55" s="37"/>
      <c r="AHS55" s="37"/>
      <c r="AHT55" s="37"/>
      <c r="AHU55" s="37"/>
      <c r="AHV55" s="37"/>
      <c r="AHW55" s="37"/>
      <c r="AHX55" s="37"/>
      <c r="AHY55" s="37"/>
      <c r="AHZ55" s="37"/>
      <c r="AIA55" s="37"/>
      <c r="AIB55" s="37"/>
      <c r="AIC55" s="37"/>
      <c r="AID55" s="37"/>
      <c r="AIE55" s="37"/>
      <c r="AIF55" s="37"/>
      <c r="AIG55" s="37"/>
      <c r="AIH55" s="37"/>
      <c r="AII55" s="37"/>
      <c r="AIJ55" s="37"/>
      <c r="AIK55" s="37"/>
      <c r="AIL55" s="37"/>
      <c r="AIM55" s="37"/>
      <c r="AIN55" s="37"/>
      <c r="AIO55" s="37"/>
      <c r="AIP55" s="37"/>
      <c r="AIQ55" s="37"/>
      <c r="AIR55" s="37"/>
      <c r="AIS55" s="37"/>
      <c r="AIT55" s="37"/>
      <c r="AIU55" s="37"/>
      <c r="AIV55" s="37"/>
      <c r="AIW55" s="37"/>
      <c r="AIX55" s="37"/>
      <c r="AIY55" s="37"/>
      <c r="AIZ55" s="37"/>
      <c r="AJA55" s="37"/>
      <c r="AJB55" s="37"/>
      <c r="AJC55" s="37"/>
      <c r="AJD55" s="37"/>
      <c r="AJE55" s="37"/>
      <c r="AJF55" s="37"/>
      <c r="AJG55" s="37"/>
      <c r="AJH55" s="37"/>
      <c r="AJI55" s="37"/>
      <c r="AJJ55" s="37"/>
      <c r="AJK55" s="37"/>
      <c r="AJL55" s="37"/>
      <c r="AJM55" s="37"/>
      <c r="AJN55" s="37"/>
      <c r="AJO55" s="37"/>
      <c r="AJP55" s="37"/>
      <c r="AJQ55" s="37"/>
      <c r="AJR55" s="37"/>
      <c r="AJS55" s="37"/>
      <c r="AJT55" s="37"/>
      <c r="AJU55" s="37"/>
      <c r="AJV55" s="37"/>
      <c r="AJW55" s="37"/>
      <c r="AJX55" s="37"/>
      <c r="AJY55" s="37"/>
      <c r="AJZ55" s="37"/>
      <c r="AKA55" s="37"/>
      <c r="AKB55" s="37"/>
      <c r="AKC55" s="37"/>
      <c r="AKD55" s="37"/>
      <c r="AKE55" s="37"/>
      <c r="AKF55" s="37"/>
      <c r="AKG55" s="37"/>
      <c r="AKH55" s="37"/>
      <c r="AKI55" s="37"/>
      <c r="AKJ55" s="37"/>
      <c r="AKK55" s="37"/>
      <c r="AKL55" s="37"/>
      <c r="AKM55" s="37"/>
      <c r="AKN55" s="37"/>
      <c r="AKO55" s="37"/>
      <c r="AKP55" s="37"/>
      <c r="AKQ55" s="37"/>
      <c r="AKR55" s="37"/>
      <c r="AKS55" s="37"/>
      <c r="AKT55" s="37"/>
      <c r="AKU55" s="37"/>
      <c r="AKV55" s="37"/>
      <c r="AKW55" s="37"/>
      <c r="AKX55" s="37"/>
      <c r="AKY55" s="37"/>
      <c r="AKZ55" s="37"/>
      <c r="ALA55" s="37"/>
      <c r="ALB55" s="37"/>
      <c r="ALC55" s="37"/>
      <c r="ALD55" s="37"/>
      <c r="ALE55" s="37"/>
      <c r="ALF55" s="37"/>
      <c r="ALG55" s="37"/>
      <c r="ALH55" s="37"/>
      <c r="ALI55" s="37"/>
      <c r="ALJ55" s="37"/>
      <c r="ALK55" s="37"/>
      <c r="ALL55" s="37"/>
      <c r="ALM55" s="37"/>
      <c r="ALN55" s="37"/>
      <c r="ALO55" s="37"/>
      <c r="ALP55" s="37"/>
      <c r="ALQ55" s="37"/>
      <c r="ALR55" s="37"/>
      <c r="ALS55" s="37"/>
      <c r="ALT55" s="37"/>
      <c r="ALU55" s="37"/>
      <c r="ALV55" s="37"/>
      <c r="ALW55" s="37"/>
      <c r="ALX55" s="37"/>
      <c r="ALY55" s="37"/>
      <c r="ALZ55" s="37"/>
      <c r="AMA55" s="37"/>
      <c r="AMB55" s="37"/>
      <c r="AMC55" s="37"/>
      <c r="AMD55" s="37"/>
      <c r="AME55" s="37"/>
      <c r="AMF55" s="37"/>
      <c r="AMG55" s="37"/>
      <c r="AMH55" s="37"/>
      <c r="AMI55" s="37"/>
      <c r="AMJ55" s="37"/>
      <c r="AMK55" s="37"/>
      <c r="AML55" s="37"/>
      <c r="AMM55" s="37"/>
      <c r="AMN55" s="37"/>
      <c r="AMO55" s="37"/>
      <c r="AMP55" s="37"/>
      <c r="AMQ55" s="37"/>
      <c r="AMR55" s="37"/>
      <c r="AMS55" s="37"/>
      <c r="AMT55" s="37"/>
      <c r="AMU55" s="37"/>
      <c r="AMV55" s="37"/>
      <c r="AMW55" s="37"/>
      <c r="AMX55" s="37"/>
      <c r="AMY55" s="37"/>
      <c r="AMZ55" s="37"/>
      <c r="ANA55" s="37"/>
      <c r="ANB55" s="37"/>
      <c r="ANC55" s="37"/>
      <c r="AND55" s="37"/>
      <c r="ANE55" s="37"/>
      <c r="ANF55" s="37"/>
      <c r="ANG55" s="37"/>
      <c r="ANH55" s="37"/>
      <c r="ANI55" s="37"/>
      <c r="ANJ55" s="37"/>
      <c r="ANK55" s="37"/>
      <c r="ANL55" s="37"/>
      <c r="ANM55" s="37"/>
      <c r="ANN55" s="37"/>
      <c r="ANO55" s="37"/>
      <c r="ANP55" s="37"/>
      <c r="ANQ55" s="37"/>
      <c r="ANR55" s="37"/>
      <c r="ANS55" s="37"/>
      <c r="ANT55" s="37"/>
      <c r="ANU55" s="37"/>
      <c r="ANV55" s="37"/>
      <c r="ANW55" s="37"/>
      <c r="ANX55" s="37"/>
      <c r="ANY55" s="37"/>
      <c r="ANZ55" s="37"/>
      <c r="AOA55" s="37"/>
      <c r="AOB55" s="37"/>
      <c r="AOC55" s="37"/>
      <c r="AOD55" s="37"/>
      <c r="AOE55" s="37"/>
      <c r="AOF55" s="37"/>
      <c r="AOG55" s="37"/>
      <c r="AOH55" s="37"/>
      <c r="AOI55" s="37"/>
      <c r="AOJ55" s="37"/>
      <c r="AOK55" s="37"/>
      <c r="AOL55" s="37"/>
      <c r="AOM55" s="37"/>
      <c r="AON55" s="37"/>
      <c r="AOO55" s="37"/>
      <c r="AOP55" s="37"/>
      <c r="AOQ55" s="37"/>
      <c r="AOR55" s="37"/>
      <c r="AOS55" s="37"/>
      <c r="AOT55" s="37"/>
      <c r="AOU55" s="37"/>
      <c r="AOV55" s="37"/>
      <c r="AOW55" s="37"/>
      <c r="AOX55" s="37"/>
      <c r="AOY55" s="37"/>
      <c r="AOZ55" s="37"/>
      <c r="APA55" s="37"/>
      <c r="APB55" s="37"/>
      <c r="APC55" s="37"/>
      <c r="APD55" s="37"/>
      <c r="APE55" s="37"/>
      <c r="APF55" s="37"/>
      <c r="APG55" s="37"/>
      <c r="APH55" s="37"/>
      <c r="API55" s="37"/>
      <c r="APJ55" s="37"/>
      <c r="APK55" s="37"/>
      <c r="APL55" s="37"/>
      <c r="APM55" s="37"/>
      <c r="APN55" s="37"/>
      <c r="APO55" s="37"/>
      <c r="APP55" s="37"/>
      <c r="APQ55" s="37"/>
      <c r="APR55" s="37"/>
      <c r="APS55" s="37"/>
      <c r="APT55" s="37"/>
      <c r="APU55" s="37"/>
      <c r="APV55" s="37"/>
      <c r="APW55" s="37"/>
      <c r="APX55" s="37"/>
      <c r="APY55" s="37"/>
      <c r="APZ55" s="37"/>
      <c r="AQA55" s="37"/>
      <c r="AQB55" s="37"/>
      <c r="AQC55" s="37"/>
      <c r="AQD55" s="37"/>
      <c r="AQE55" s="37"/>
      <c r="AQF55" s="37"/>
      <c r="AQG55" s="37"/>
      <c r="AQH55" s="37"/>
      <c r="AQI55" s="37"/>
      <c r="AQJ55" s="37"/>
      <c r="AQK55" s="37"/>
      <c r="AQL55" s="37"/>
      <c r="AQM55" s="37"/>
      <c r="AQN55" s="37"/>
      <c r="AQO55" s="37"/>
      <c r="AQP55" s="37"/>
      <c r="AQQ55" s="37"/>
      <c r="AQR55" s="37"/>
      <c r="AQS55" s="37"/>
      <c r="AQT55" s="37"/>
      <c r="AQU55" s="37"/>
      <c r="AQV55" s="37"/>
      <c r="AQW55" s="37"/>
      <c r="AQX55" s="37"/>
      <c r="AQY55" s="37"/>
      <c r="AQZ55" s="37"/>
      <c r="ARA55" s="37"/>
      <c r="ARB55" s="37"/>
      <c r="ARC55" s="37"/>
      <c r="ARD55" s="37"/>
      <c r="ARE55" s="37"/>
      <c r="ARF55" s="37"/>
      <c r="ARG55" s="37"/>
      <c r="ARH55" s="37"/>
      <c r="ARI55" s="37"/>
      <c r="ARJ55" s="37"/>
      <c r="ARK55" s="37"/>
      <c r="ARL55" s="37"/>
      <c r="ARM55" s="37"/>
      <c r="ARN55" s="37"/>
      <c r="ARO55" s="37"/>
      <c r="ARP55" s="37"/>
      <c r="ARQ55" s="37"/>
      <c r="ARR55" s="37"/>
      <c r="ARS55" s="37"/>
      <c r="ART55" s="37"/>
      <c r="ARU55" s="37"/>
      <c r="ARV55" s="37"/>
      <c r="ARW55" s="37"/>
      <c r="ARX55" s="37"/>
      <c r="ARY55" s="37"/>
      <c r="ARZ55" s="37"/>
      <c r="ASA55" s="37"/>
      <c r="ASB55" s="37"/>
      <c r="ASC55" s="37"/>
      <c r="ASD55" s="37"/>
      <c r="ASE55" s="37"/>
      <c r="ASF55" s="37"/>
      <c r="ASG55" s="37"/>
      <c r="ASH55" s="37"/>
      <c r="ASI55" s="37"/>
      <c r="ASJ55" s="37"/>
      <c r="ASK55" s="37"/>
      <c r="ASL55" s="37"/>
      <c r="ASM55" s="37"/>
      <c r="ASN55" s="37"/>
      <c r="ASO55" s="37"/>
      <c r="ASP55" s="37"/>
      <c r="ASQ55" s="37"/>
      <c r="ASR55" s="37"/>
      <c r="ASS55" s="37"/>
      <c r="AST55" s="37"/>
      <c r="ASU55" s="37"/>
      <c r="ASV55" s="37"/>
      <c r="ASW55" s="37"/>
      <c r="ASX55" s="37"/>
      <c r="ASY55" s="37"/>
      <c r="ASZ55" s="37"/>
      <c r="ATA55" s="37"/>
      <c r="ATB55" s="37"/>
      <c r="ATC55" s="37"/>
      <c r="ATD55" s="37"/>
      <c r="ATE55" s="37"/>
      <c r="ATF55" s="37"/>
      <c r="ATG55" s="37"/>
      <c r="ATH55" s="37"/>
      <c r="ATI55" s="37"/>
      <c r="ATJ55" s="37"/>
      <c r="ATK55" s="37"/>
      <c r="ATL55" s="37"/>
      <c r="ATM55" s="37"/>
      <c r="ATN55" s="37"/>
      <c r="ATO55" s="37"/>
      <c r="ATP55" s="37"/>
      <c r="ATQ55" s="37"/>
      <c r="ATR55" s="37"/>
      <c r="ATS55" s="37"/>
      <c r="ATT55" s="37"/>
      <c r="ATU55" s="37"/>
      <c r="ATV55" s="37"/>
      <c r="ATW55" s="37"/>
      <c r="ATX55" s="37"/>
      <c r="ATY55" s="37"/>
      <c r="ATZ55" s="37"/>
      <c r="AUA55" s="37"/>
      <c r="AUB55" s="37"/>
      <c r="AUC55" s="37"/>
      <c r="AUD55" s="37"/>
      <c r="AUE55" s="37"/>
      <c r="AUF55" s="37"/>
      <c r="AUG55" s="37"/>
      <c r="AUH55" s="37"/>
      <c r="AUI55" s="37"/>
      <c r="AUJ55" s="37"/>
      <c r="AUK55" s="37"/>
      <c r="AUL55" s="37"/>
      <c r="AUM55" s="37"/>
      <c r="AUN55" s="37"/>
      <c r="AUO55" s="37"/>
      <c r="AUP55" s="37"/>
      <c r="AUQ55" s="37"/>
      <c r="AUR55" s="37"/>
      <c r="AUS55" s="37"/>
      <c r="AUT55" s="37"/>
      <c r="AUU55" s="37"/>
      <c r="AUV55" s="37"/>
      <c r="AUW55" s="37"/>
      <c r="AUX55" s="37"/>
      <c r="AUY55" s="37"/>
      <c r="AUZ55" s="37"/>
      <c r="AVA55" s="37"/>
      <c r="AVB55" s="37"/>
      <c r="AVC55" s="37"/>
      <c r="AVD55" s="37"/>
      <c r="AVE55" s="37"/>
      <c r="AVF55" s="37"/>
      <c r="AVG55" s="37"/>
      <c r="AVH55" s="37"/>
      <c r="AVI55" s="37"/>
      <c r="AVJ55" s="37"/>
      <c r="AVK55" s="37"/>
      <c r="AVL55" s="37"/>
      <c r="AVM55" s="37"/>
      <c r="AVN55" s="37"/>
      <c r="AVO55" s="37"/>
      <c r="AVP55" s="37"/>
      <c r="AVQ55" s="37"/>
      <c r="AVR55" s="37"/>
      <c r="AVS55" s="37"/>
      <c r="AVT55" s="37"/>
      <c r="AVU55" s="37"/>
      <c r="AVV55" s="37"/>
      <c r="AVW55" s="37"/>
      <c r="AVX55" s="37"/>
      <c r="AVY55" s="37"/>
      <c r="AVZ55" s="37"/>
      <c r="AWA55" s="37"/>
      <c r="AWB55" s="37"/>
      <c r="AWC55" s="37"/>
      <c r="AWD55" s="37"/>
      <c r="AWE55" s="37"/>
      <c r="AWF55" s="37"/>
      <c r="AWG55" s="37"/>
      <c r="AWH55" s="37"/>
      <c r="AWI55" s="37"/>
      <c r="AWJ55" s="37"/>
      <c r="AWK55" s="37"/>
      <c r="AWL55" s="37"/>
      <c r="AWM55" s="37"/>
      <c r="AWN55" s="37"/>
      <c r="AWO55" s="37"/>
      <c r="AWP55" s="37"/>
      <c r="AWQ55" s="37"/>
      <c r="AWR55" s="37"/>
      <c r="AWS55" s="37"/>
      <c r="AWT55" s="37"/>
      <c r="AWU55" s="37"/>
      <c r="AWV55" s="37"/>
      <c r="AWW55" s="37"/>
      <c r="AWX55" s="37"/>
      <c r="AWY55" s="37"/>
      <c r="AWZ55" s="37"/>
      <c r="AXA55" s="37"/>
      <c r="AXB55" s="37"/>
      <c r="AXC55" s="37"/>
      <c r="AXD55" s="37"/>
      <c r="AXE55" s="37"/>
      <c r="AXF55" s="37"/>
      <c r="AXG55" s="37"/>
      <c r="AXH55" s="37"/>
      <c r="AXI55" s="37"/>
      <c r="AXJ55" s="37"/>
      <c r="AXK55" s="37"/>
      <c r="AXL55" s="37"/>
      <c r="AXM55" s="37"/>
      <c r="AXN55" s="37"/>
      <c r="AXO55" s="37"/>
      <c r="AXP55" s="37"/>
      <c r="AXQ55" s="37"/>
      <c r="AXR55" s="37"/>
      <c r="AXS55" s="37"/>
      <c r="AXT55" s="37"/>
      <c r="AXU55" s="37"/>
      <c r="AXV55" s="37"/>
      <c r="AXW55" s="37"/>
      <c r="AXX55" s="37"/>
      <c r="AXY55" s="37"/>
      <c r="AXZ55" s="37"/>
      <c r="AYA55" s="37"/>
      <c r="AYB55" s="37"/>
      <c r="AYC55" s="37"/>
      <c r="AYD55" s="37"/>
      <c r="AYE55" s="37"/>
      <c r="AYF55" s="37"/>
      <c r="AYG55" s="37"/>
      <c r="AYH55" s="37"/>
      <c r="AYI55" s="37"/>
      <c r="AYJ55" s="37"/>
      <c r="AYK55" s="37"/>
      <c r="AYL55" s="37"/>
      <c r="AYM55" s="37"/>
      <c r="AYN55" s="37"/>
      <c r="AYO55" s="37"/>
      <c r="AYP55" s="37"/>
      <c r="AYQ55" s="37"/>
      <c r="AYR55" s="37"/>
      <c r="AYS55" s="37"/>
      <c r="AYT55" s="37"/>
      <c r="AYU55" s="37"/>
      <c r="AYV55" s="37"/>
      <c r="AYW55" s="37"/>
      <c r="AYX55" s="37"/>
      <c r="AYY55" s="37"/>
      <c r="AYZ55" s="37"/>
      <c r="AZA55" s="37"/>
      <c r="AZB55" s="37"/>
      <c r="AZC55" s="37"/>
      <c r="AZD55" s="37"/>
      <c r="AZE55" s="37"/>
      <c r="AZF55" s="37"/>
      <c r="AZG55" s="37"/>
      <c r="AZH55" s="37"/>
      <c r="AZI55" s="37"/>
      <c r="AZJ55" s="37"/>
      <c r="AZK55" s="37"/>
      <c r="AZL55" s="37"/>
      <c r="AZM55" s="37"/>
      <c r="AZN55" s="37"/>
      <c r="AZO55" s="37"/>
      <c r="AZP55" s="37"/>
      <c r="AZQ55" s="37"/>
      <c r="AZR55" s="37"/>
      <c r="AZS55" s="37"/>
      <c r="AZT55" s="37"/>
      <c r="AZU55" s="37"/>
      <c r="AZV55" s="37"/>
      <c r="AZW55" s="37"/>
      <c r="AZX55" s="37"/>
      <c r="AZY55" s="37"/>
      <c r="AZZ55" s="37"/>
      <c r="BAA55" s="37"/>
      <c r="BAB55" s="37"/>
      <c r="BAC55" s="37"/>
      <c r="BAD55" s="37"/>
      <c r="BAE55" s="37"/>
      <c r="BAF55" s="37"/>
      <c r="BAG55" s="37"/>
      <c r="BAH55" s="37"/>
      <c r="BAI55" s="37"/>
      <c r="BAJ55" s="37"/>
      <c r="BAK55" s="37"/>
      <c r="BAL55" s="37"/>
      <c r="BAM55" s="37"/>
      <c r="BAN55" s="37"/>
      <c r="BAO55" s="37"/>
      <c r="BAP55" s="37"/>
      <c r="BAQ55" s="37"/>
      <c r="BAR55" s="37"/>
      <c r="BAS55" s="37"/>
      <c r="BAT55" s="37"/>
      <c r="BAU55" s="37"/>
      <c r="BAV55" s="37"/>
      <c r="BAW55" s="37"/>
      <c r="BAX55" s="37"/>
      <c r="BAY55" s="37"/>
      <c r="BAZ55" s="37"/>
      <c r="BBA55" s="37"/>
      <c r="BBB55" s="37"/>
      <c r="BBC55" s="37"/>
      <c r="BBD55" s="37"/>
      <c r="BBE55" s="37"/>
      <c r="BBF55" s="37"/>
      <c r="BBG55" s="37"/>
      <c r="BBH55" s="37"/>
      <c r="BBI55" s="37"/>
      <c r="BBJ55" s="37"/>
      <c r="BBK55" s="37"/>
      <c r="BBL55" s="37"/>
      <c r="BBM55" s="37"/>
      <c r="BBN55" s="37"/>
      <c r="BBO55" s="37"/>
      <c r="BBP55" s="37"/>
      <c r="BBQ55" s="37"/>
      <c r="BBR55" s="37"/>
      <c r="BBS55" s="37"/>
      <c r="BBT55" s="37"/>
      <c r="BBU55" s="37"/>
      <c r="BBV55" s="37"/>
      <c r="BBW55" s="37"/>
      <c r="BBX55" s="37"/>
      <c r="BBY55" s="37"/>
      <c r="BBZ55" s="37"/>
      <c r="BCA55" s="37"/>
      <c r="BCB55" s="37"/>
      <c r="BCC55" s="37"/>
      <c r="BCD55" s="37"/>
      <c r="BCE55" s="37"/>
      <c r="BCF55" s="37"/>
      <c r="BCG55" s="37"/>
      <c r="BCH55" s="37"/>
      <c r="BCI55" s="37"/>
      <c r="BCJ55" s="37"/>
      <c r="BCK55" s="37"/>
      <c r="BCL55" s="37"/>
      <c r="BCM55" s="37"/>
      <c r="BCN55" s="37"/>
      <c r="BCO55" s="37"/>
      <c r="BCP55" s="37"/>
      <c r="BCQ55" s="37"/>
      <c r="BCR55" s="37"/>
      <c r="BCS55" s="37"/>
      <c r="BCT55" s="37"/>
      <c r="BCU55" s="37"/>
      <c r="BCV55" s="37"/>
      <c r="BCW55" s="37"/>
      <c r="BCX55" s="37"/>
      <c r="BCY55" s="37"/>
      <c r="BCZ55" s="37"/>
      <c r="BDA55" s="37"/>
      <c r="BDB55" s="37"/>
      <c r="BDC55" s="37"/>
      <c r="BDD55" s="37"/>
      <c r="BDE55" s="37"/>
      <c r="BDF55" s="37"/>
      <c r="BDG55" s="37"/>
      <c r="BDH55" s="37"/>
      <c r="BDI55" s="37"/>
      <c r="BDJ55" s="37"/>
      <c r="BDK55" s="37"/>
      <c r="BDL55" s="37"/>
      <c r="BDM55" s="37"/>
      <c r="BDN55" s="37"/>
      <c r="BDO55" s="37"/>
      <c r="BDP55" s="37"/>
      <c r="BDQ55" s="37"/>
      <c r="BDR55" s="37"/>
      <c r="BDS55" s="37"/>
      <c r="BDT55" s="37"/>
      <c r="BDU55" s="37"/>
      <c r="BDV55" s="37"/>
    </row>
    <row r="56" spans="1:1478" s="11" customFormat="1" ht="15" customHeight="1" x14ac:dyDescent="0.25">
      <c r="A56" s="54"/>
      <c r="B56" s="70">
        <v>312</v>
      </c>
      <c r="C56" s="60"/>
      <c r="D56" s="81" t="s">
        <v>41</v>
      </c>
      <c r="E56" s="89">
        <f>E57</f>
        <v>3619762.61</v>
      </c>
      <c r="F56" s="52">
        <f t="shared" ref="F56:I56" si="15">F57</f>
        <v>3575497</v>
      </c>
      <c r="G56" s="52">
        <f t="shared" si="15"/>
        <v>4623000</v>
      </c>
      <c r="H56" s="52">
        <f t="shared" si="15"/>
        <v>4623000</v>
      </c>
      <c r="I56" s="96">
        <f t="shared" si="15"/>
        <v>4623600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  <c r="IQ56" s="37"/>
      <c r="IR56" s="37"/>
      <c r="IS56" s="37"/>
      <c r="IT56" s="37"/>
      <c r="IU56" s="37"/>
      <c r="IV56" s="37"/>
      <c r="IW56" s="37"/>
      <c r="IX56" s="37"/>
      <c r="IY56" s="37"/>
      <c r="IZ56" s="37"/>
      <c r="JA56" s="37"/>
      <c r="JB56" s="37"/>
      <c r="JC56" s="37"/>
      <c r="JD56" s="37"/>
      <c r="JE56" s="37"/>
      <c r="JF56" s="37"/>
      <c r="JG56" s="37"/>
      <c r="JH56" s="37"/>
      <c r="JI56" s="37"/>
      <c r="JJ56" s="37"/>
      <c r="JK56" s="37"/>
      <c r="JL56" s="37"/>
      <c r="JM56" s="37"/>
      <c r="JN56" s="37"/>
      <c r="JO56" s="37"/>
      <c r="JP56" s="37"/>
      <c r="JQ56" s="37"/>
      <c r="JR56" s="37"/>
      <c r="JS56" s="37"/>
      <c r="JT56" s="37"/>
      <c r="JU56" s="37"/>
      <c r="JV56" s="37"/>
      <c r="JW56" s="37"/>
      <c r="JX56" s="37"/>
      <c r="JY56" s="37"/>
      <c r="JZ56" s="37"/>
      <c r="KA56" s="37"/>
      <c r="KB56" s="37"/>
      <c r="KC56" s="37"/>
      <c r="KD56" s="37"/>
      <c r="KE56" s="37"/>
      <c r="KF56" s="37"/>
      <c r="KG56" s="37"/>
      <c r="KH56" s="37"/>
      <c r="KI56" s="37"/>
      <c r="KJ56" s="37"/>
      <c r="KK56" s="37"/>
      <c r="KL56" s="37"/>
      <c r="KM56" s="37"/>
      <c r="KN56" s="37"/>
      <c r="KO56" s="37"/>
      <c r="KP56" s="37"/>
      <c r="KQ56" s="37"/>
      <c r="KR56" s="37"/>
      <c r="KS56" s="37"/>
      <c r="KT56" s="37"/>
      <c r="KU56" s="37"/>
      <c r="KV56" s="37"/>
      <c r="KW56" s="37"/>
      <c r="KX56" s="37"/>
      <c r="KY56" s="37"/>
      <c r="KZ56" s="37"/>
      <c r="LA56" s="37"/>
      <c r="LB56" s="37"/>
      <c r="LC56" s="37"/>
      <c r="LD56" s="37"/>
      <c r="LE56" s="37"/>
      <c r="LF56" s="37"/>
      <c r="LG56" s="37"/>
      <c r="LH56" s="37"/>
      <c r="LI56" s="37"/>
      <c r="LJ56" s="37"/>
      <c r="LK56" s="37"/>
      <c r="LL56" s="37"/>
      <c r="LM56" s="37"/>
      <c r="LN56" s="37"/>
      <c r="LO56" s="37"/>
      <c r="LP56" s="37"/>
      <c r="LQ56" s="37"/>
      <c r="LR56" s="37"/>
      <c r="LS56" s="37"/>
      <c r="LT56" s="37"/>
      <c r="LU56" s="37"/>
      <c r="LV56" s="37"/>
      <c r="LW56" s="37"/>
      <c r="LX56" s="37"/>
      <c r="LY56" s="37"/>
      <c r="LZ56" s="37"/>
      <c r="MA56" s="37"/>
      <c r="MB56" s="37"/>
      <c r="MC56" s="37"/>
      <c r="MD56" s="37"/>
      <c r="ME56" s="37"/>
      <c r="MF56" s="37"/>
      <c r="MG56" s="37"/>
      <c r="MH56" s="37"/>
      <c r="MI56" s="37"/>
      <c r="MJ56" s="37"/>
      <c r="MK56" s="37"/>
      <c r="ML56" s="37"/>
      <c r="MM56" s="37"/>
      <c r="MN56" s="37"/>
      <c r="MO56" s="37"/>
      <c r="MP56" s="37"/>
      <c r="MQ56" s="37"/>
      <c r="MR56" s="37"/>
      <c r="MS56" s="37"/>
      <c r="MT56" s="37"/>
      <c r="MU56" s="37"/>
      <c r="MV56" s="37"/>
      <c r="MW56" s="37"/>
      <c r="MX56" s="37"/>
      <c r="MY56" s="37"/>
      <c r="MZ56" s="37"/>
      <c r="NA56" s="37"/>
      <c r="NB56" s="37"/>
      <c r="NC56" s="37"/>
      <c r="ND56" s="37"/>
      <c r="NE56" s="37"/>
      <c r="NF56" s="37"/>
      <c r="NG56" s="37"/>
      <c r="NH56" s="37"/>
      <c r="NI56" s="37"/>
      <c r="NJ56" s="37"/>
      <c r="NK56" s="37"/>
      <c r="NL56" s="37"/>
      <c r="NM56" s="37"/>
      <c r="NN56" s="37"/>
      <c r="NO56" s="37"/>
      <c r="NP56" s="37"/>
      <c r="NQ56" s="37"/>
      <c r="NR56" s="37"/>
      <c r="NS56" s="37"/>
      <c r="NT56" s="37"/>
      <c r="NU56" s="37"/>
      <c r="NV56" s="37"/>
      <c r="NW56" s="37"/>
      <c r="NX56" s="37"/>
      <c r="NY56" s="37"/>
      <c r="NZ56" s="37"/>
      <c r="OA56" s="37"/>
      <c r="OB56" s="37"/>
      <c r="OC56" s="37"/>
      <c r="OD56" s="37"/>
      <c r="OE56" s="37"/>
      <c r="OF56" s="37"/>
      <c r="OG56" s="37"/>
      <c r="OH56" s="37"/>
      <c r="OI56" s="37"/>
      <c r="OJ56" s="37"/>
      <c r="OK56" s="37"/>
      <c r="OL56" s="37"/>
      <c r="OM56" s="37"/>
      <c r="ON56" s="37"/>
      <c r="OO56" s="37"/>
      <c r="OP56" s="37"/>
      <c r="OQ56" s="37"/>
      <c r="OR56" s="37"/>
      <c r="OS56" s="37"/>
      <c r="OT56" s="37"/>
      <c r="OU56" s="37"/>
      <c r="OV56" s="37"/>
      <c r="OW56" s="37"/>
      <c r="OX56" s="37"/>
      <c r="OY56" s="37"/>
      <c r="OZ56" s="37"/>
      <c r="PA56" s="37"/>
      <c r="PB56" s="37"/>
      <c r="PC56" s="37"/>
      <c r="PD56" s="37"/>
      <c r="PE56" s="37"/>
      <c r="PF56" s="37"/>
      <c r="PG56" s="37"/>
      <c r="PH56" s="37"/>
      <c r="PI56" s="37"/>
      <c r="PJ56" s="37"/>
      <c r="PK56" s="37"/>
      <c r="PL56" s="37"/>
      <c r="PM56" s="37"/>
      <c r="PN56" s="37"/>
      <c r="PO56" s="37"/>
      <c r="PP56" s="37"/>
      <c r="PQ56" s="37"/>
      <c r="PR56" s="37"/>
      <c r="PS56" s="37"/>
      <c r="PT56" s="37"/>
      <c r="PU56" s="37"/>
      <c r="PV56" s="37"/>
      <c r="PW56" s="37"/>
      <c r="PX56" s="37"/>
      <c r="PY56" s="37"/>
      <c r="PZ56" s="37"/>
      <c r="QA56" s="37"/>
      <c r="QB56" s="37"/>
      <c r="QC56" s="37"/>
      <c r="QD56" s="37"/>
      <c r="QE56" s="37"/>
      <c r="QF56" s="37"/>
      <c r="QG56" s="37"/>
      <c r="QH56" s="37"/>
      <c r="QI56" s="37"/>
      <c r="QJ56" s="37"/>
      <c r="QK56" s="37"/>
      <c r="QL56" s="37"/>
      <c r="QM56" s="37"/>
      <c r="QN56" s="37"/>
      <c r="QO56" s="37"/>
      <c r="QP56" s="37"/>
      <c r="QQ56" s="37"/>
      <c r="QR56" s="37"/>
      <c r="QS56" s="37"/>
      <c r="QT56" s="37"/>
      <c r="QU56" s="37"/>
      <c r="QV56" s="37"/>
      <c r="QW56" s="37"/>
      <c r="QX56" s="37"/>
      <c r="QY56" s="37"/>
      <c r="QZ56" s="37"/>
      <c r="RA56" s="37"/>
      <c r="RB56" s="37"/>
      <c r="RC56" s="37"/>
      <c r="RD56" s="37"/>
      <c r="RE56" s="37"/>
      <c r="RF56" s="37"/>
      <c r="RG56" s="37"/>
      <c r="RH56" s="37"/>
      <c r="RI56" s="37"/>
      <c r="RJ56" s="37"/>
      <c r="RK56" s="37"/>
      <c r="RL56" s="37"/>
      <c r="RM56" s="37"/>
      <c r="RN56" s="37"/>
      <c r="RO56" s="37"/>
      <c r="RP56" s="37"/>
      <c r="RQ56" s="37"/>
      <c r="RR56" s="37"/>
      <c r="RS56" s="37"/>
      <c r="RT56" s="37"/>
      <c r="RU56" s="37"/>
      <c r="RV56" s="37"/>
      <c r="RW56" s="37"/>
      <c r="RX56" s="37"/>
      <c r="RY56" s="37"/>
      <c r="RZ56" s="37"/>
      <c r="SA56" s="37"/>
      <c r="SB56" s="37"/>
      <c r="SC56" s="37"/>
      <c r="SD56" s="37"/>
      <c r="SE56" s="37"/>
      <c r="SF56" s="37"/>
      <c r="SG56" s="37"/>
      <c r="SH56" s="37"/>
      <c r="SI56" s="37"/>
      <c r="SJ56" s="37"/>
      <c r="SK56" s="37"/>
      <c r="SL56" s="37"/>
      <c r="SM56" s="37"/>
      <c r="SN56" s="37"/>
      <c r="SO56" s="37"/>
      <c r="SP56" s="37"/>
      <c r="SQ56" s="37"/>
      <c r="SR56" s="37"/>
      <c r="SS56" s="37"/>
      <c r="ST56" s="37"/>
      <c r="SU56" s="37"/>
      <c r="SV56" s="37"/>
      <c r="SW56" s="37"/>
      <c r="SX56" s="37"/>
      <c r="SY56" s="37"/>
      <c r="SZ56" s="37"/>
      <c r="TA56" s="37"/>
      <c r="TB56" s="37"/>
      <c r="TC56" s="37"/>
      <c r="TD56" s="37"/>
      <c r="TE56" s="37"/>
      <c r="TF56" s="37"/>
      <c r="TG56" s="37"/>
      <c r="TH56" s="37"/>
      <c r="TI56" s="37"/>
      <c r="TJ56" s="37"/>
      <c r="TK56" s="37"/>
      <c r="TL56" s="37"/>
      <c r="TM56" s="37"/>
      <c r="TN56" s="37"/>
      <c r="TO56" s="37"/>
      <c r="TP56" s="37"/>
      <c r="TQ56" s="37"/>
      <c r="TR56" s="37"/>
      <c r="TS56" s="37"/>
      <c r="TT56" s="37"/>
      <c r="TU56" s="37"/>
      <c r="TV56" s="37"/>
      <c r="TW56" s="37"/>
      <c r="TX56" s="37"/>
      <c r="TY56" s="37"/>
      <c r="TZ56" s="37"/>
      <c r="UA56" s="37"/>
      <c r="UB56" s="37"/>
      <c r="UC56" s="37"/>
      <c r="UD56" s="37"/>
      <c r="UE56" s="37"/>
      <c r="UF56" s="37"/>
      <c r="UG56" s="37"/>
      <c r="UH56" s="37"/>
      <c r="UI56" s="37"/>
      <c r="UJ56" s="37"/>
      <c r="UK56" s="37"/>
      <c r="UL56" s="37"/>
      <c r="UM56" s="37"/>
      <c r="UN56" s="37"/>
      <c r="UO56" s="37"/>
      <c r="UP56" s="37"/>
      <c r="UQ56" s="37"/>
      <c r="UR56" s="37"/>
      <c r="US56" s="37"/>
      <c r="UT56" s="37"/>
      <c r="UU56" s="37"/>
      <c r="UV56" s="37"/>
      <c r="UW56" s="37"/>
      <c r="UX56" s="37"/>
      <c r="UY56" s="37"/>
      <c r="UZ56" s="37"/>
      <c r="VA56" s="37"/>
      <c r="VB56" s="37"/>
      <c r="VC56" s="37"/>
      <c r="VD56" s="37"/>
      <c r="VE56" s="37"/>
      <c r="VF56" s="37"/>
      <c r="VG56" s="37"/>
      <c r="VH56" s="37"/>
      <c r="VI56" s="37"/>
      <c r="VJ56" s="37"/>
      <c r="VK56" s="37"/>
      <c r="VL56" s="37"/>
      <c r="VM56" s="37"/>
      <c r="VN56" s="37"/>
      <c r="VO56" s="37"/>
      <c r="VP56" s="37"/>
      <c r="VQ56" s="37"/>
      <c r="VR56" s="37"/>
      <c r="VS56" s="37"/>
      <c r="VT56" s="37"/>
      <c r="VU56" s="37"/>
      <c r="VV56" s="37"/>
      <c r="VW56" s="37"/>
      <c r="VX56" s="37"/>
      <c r="VY56" s="37"/>
      <c r="VZ56" s="37"/>
      <c r="WA56" s="37"/>
      <c r="WB56" s="37"/>
      <c r="WC56" s="37"/>
      <c r="WD56" s="37"/>
      <c r="WE56" s="37"/>
      <c r="WF56" s="37"/>
      <c r="WG56" s="37"/>
      <c r="WH56" s="37"/>
      <c r="WI56" s="37"/>
      <c r="WJ56" s="37"/>
      <c r="WK56" s="37"/>
      <c r="WL56" s="37"/>
      <c r="WM56" s="37"/>
      <c r="WN56" s="37"/>
      <c r="WO56" s="37"/>
      <c r="WP56" s="37"/>
      <c r="WQ56" s="37"/>
      <c r="WR56" s="37"/>
      <c r="WS56" s="37"/>
      <c r="WT56" s="37"/>
      <c r="WU56" s="37"/>
      <c r="WV56" s="37"/>
      <c r="WW56" s="37"/>
      <c r="WX56" s="37"/>
      <c r="WY56" s="37"/>
      <c r="WZ56" s="37"/>
      <c r="XA56" s="37"/>
      <c r="XB56" s="37"/>
      <c r="XC56" s="37"/>
      <c r="XD56" s="37"/>
      <c r="XE56" s="37"/>
      <c r="XF56" s="37"/>
      <c r="XG56" s="37"/>
      <c r="XH56" s="37"/>
      <c r="XI56" s="37"/>
      <c r="XJ56" s="37"/>
      <c r="XK56" s="37"/>
      <c r="XL56" s="37"/>
      <c r="XM56" s="37"/>
      <c r="XN56" s="37"/>
      <c r="XO56" s="37"/>
      <c r="XP56" s="37"/>
      <c r="XQ56" s="37"/>
      <c r="XR56" s="37"/>
      <c r="XS56" s="37"/>
      <c r="XT56" s="37"/>
      <c r="XU56" s="37"/>
      <c r="XV56" s="37"/>
      <c r="XW56" s="37"/>
      <c r="XX56" s="37"/>
      <c r="XY56" s="37"/>
      <c r="XZ56" s="37"/>
      <c r="YA56" s="37"/>
      <c r="YB56" s="37"/>
      <c r="YC56" s="37"/>
      <c r="YD56" s="37"/>
      <c r="YE56" s="37"/>
      <c r="YF56" s="37"/>
      <c r="YG56" s="37"/>
      <c r="YH56" s="37"/>
      <c r="YI56" s="37"/>
      <c r="YJ56" s="37"/>
      <c r="YK56" s="37"/>
      <c r="YL56" s="37"/>
      <c r="YM56" s="37"/>
      <c r="YN56" s="37"/>
      <c r="YO56" s="37"/>
      <c r="YP56" s="37"/>
      <c r="YQ56" s="37"/>
      <c r="YR56" s="37"/>
      <c r="YS56" s="37"/>
      <c r="YT56" s="37"/>
      <c r="YU56" s="37"/>
      <c r="YV56" s="37"/>
      <c r="YW56" s="37"/>
      <c r="YX56" s="37"/>
      <c r="YY56" s="37"/>
      <c r="YZ56" s="37"/>
      <c r="ZA56" s="37"/>
      <c r="ZB56" s="37"/>
      <c r="ZC56" s="37"/>
      <c r="ZD56" s="37"/>
      <c r="ZE56" s="37"/>
      <c r="ZF56" s="37"/>
      <c r="ZG56" s="37"/>
      <c r="ZH56" s="37"/>
      <c r="ZI56" s="37"/>
      <c r="ZJ56" s="37"/>
      <c r="ZK56" s="37"/>
      <c r="ZL56" s="37"/>
      <c r="ZM56" s="37"/>
      <c r="ZN56" s="37"/>
      <c r="ZO56" s="37"/>
      <c r="ZP56" s="37"/>
      <c r="ZQ56" s="37"/>
      <c r="ZR56" s="37"/>
      <c r="ZS56" s="37"/>
      <c r="ZT56" s="37"/>
      <c r="ZU56" s="37"/>
      <c r="ZV56" s="37"/>
      <c r="ZW56" s="37"/>
      <c r="ZX56" s="37"/>
      <c r="ZY56" s="37"/>
      <c r="ZZ56" s="37"/>
      <c r="AAA56" s="37"/>
      <c r="AAB56" s="37"/>
      <c r="AAC56" s="37"/>
      <c r="AAD56" s="37"/>
      <c r="AAE56" s="37"/>
      <c r="AAF56" s="37"/>
      <c r="AAG56" s="37"/>
      <c r="AAH56" s="37"/>
      <c r="AAI56" s="37"/>
      <c r="AAJ56" s="37"/>
      <c r="AAK56" s="37"/>
      <c r="AAL56" s="37"/>
      <c r="AAM56" s="37"/>
      <c r="AAN56" s="37"/>
      <c r="AAO56" s="37"/>
      <c r="AAP56" s="37"/>
      <c r="AAQ56" s="37"/>
      <c r="AAR56" s="37"/>
      <c r="AAS56" s="37"/>
      <c r="AAT56" s="37"/>
      <c r="AAU56" s="37"/>
      <c r="AAV56" s="37"/>
      <c r="AAW56" s="37"/>
      <c r="AAX56" s="37"/>
      <c r="AAY56" s="37"/>
      <c r="AAZ56" s="37"/>
      <c r="ABA56" s="37"/>
      <c r="ABB56" s="37"/>
      <c r="ABC56" s="37"/>
      <c r="ABD56" s="37"/>
      <c r="ABE56" s="37"/>
      <c r="ABF56" s="37"/>
      <c r="ABG56" s="37"/>
      <c r="ABH56" s="37"/>
      <c r="ABI56" s="37"/>
      <c r="ABJ56" s="37"/>
      <c r="ABK56" s="37"/>
      <c r="ABL56" s="37"/>
      <c r="ABM56" s="37"/>
      <c r="ABN56" s="37"/>
      <c r="ABO56" s="37"/>
      <c r="ABP56" s="37"/>
      <c r="ABQ56" s="37"/>
      <c r="ABR56" s="37"/>
      <c r="ABS56" s="37"/>
      <c r="ABT56" s="37"/>
      <c r="ABU56" s="37"/>
      <c r="ABV56" s="37"/>
      <c r="ABW56" s="37"/>
      <c r="ABX56" s="37"/>
      <c r="ABY56" s="37"/>
      <c r="ABZ56" s="37"/>
      <c r="ACA56" s="37"/>
      <c r="ACB56" s="37"/>
      <c r="ACC56" s="37"/>
      <c r="ACD56" s="37"/>
      <c r="ACE56" s="37"/>
      <c r="ACF56" s="37"/>
      <c r="ACG56" s="37"/>
      <c r="ACH56" s="37"/>
      <c r="ACI56" s="37"/>
      <c r="ACJ56" s="37"/>
      <c r="ACK56" s="37"/>
      <c r="ACL56" s="37"/>
      <c r="ACM56" s="37"/>
      <c r="ACN56" s="37"/>
      <c r="ACO56" s="37"/>
      <c r="ACP56" s="37"/>
      <c r="ACQ56" s="37"/>
      <c r="ACR56" s="37"/>
      <c r="ACS56" s="37"/>
      <c r="ACT56" s="37"/>
      <c r="ACU56" s="37"/>
      <c r="ACV56" s="37"/>
      <c r="ACW56" s="37"/>
      <c r="ACX56" s="37"/>
      <c r="ACY56" s="37"/>
      <c r="ACZ56" s="37"/>
      <c r="ADA56" s="37"/>
      <c r="ADB56" s="37"/>
      <c r="ADC56" s="37"/>
      <c r="ADD56" s="37"/>
      <c r="ADE56" s="37"/>
      <c r="ADF56" s="37"/>
      <c r="ADG56" s="37"/>
      <c r="ADH56" s="37"/>
      <c r="ADI56" s="37"/>
      <c r="ADJ56" s="37"/>
      <c r="ADK56" s="37"/>
      <c r="ADL56" s="37"/>
      <c r="ADM56" s="37"/>
      <c r="ADN56" s="37"/>
      <c r="ADO56" s="37"/>
      <c r="ADP56" s="37"/>
      <c r="ADQ56" s="37"/>
      <c r="ADR56" s="37"/>
      <c r="ADS56" s="37"/>
      <c r="ADT56" s="37"/>
      <c r="ADU56" s="37"/>
      <c r="ADV56" s="37"/>
      <c r="ADW56" s="37"/>
      <c r="ADX56" s="37"/>
      <c r="ADY56" s="37"/>
      <c r="ADZ56" s="37"/>
      <c r="AEA56" s="37"/>
      <c r="AEB56" s="37"/>
      <c r="AEC56" s="37"/>
      <c r="AED56" s="37"/>
      <c r="AEE56" s="37"/>
      <c r="AEF56" s="37"/>
      <c r="AEG56" s="37"/>
      <c r="AEH56" s="37"/>
      <c r="AEI56" s="37"/>
      <c r="AEJ56" s="37"/>
      <c r="AEK56" s="37"/>
      <c r="AEL56" s="37"/>
      <c r="AEM56" s="37"/>
      <c r="AEN56" s="37"/>
      <c r="AEO56" s="37"/>
      <c r="AEP56" s="37"/>
      <c r="AEQ56" s="37"/>
      <c r="AER56" s="37"/>
      <c r="AES56" s="37"/>
      <c r="AET56" s="37"/>
      <c r="AEU56" s="37"/>
      <c r="AEV56" s="37"/>
      <c r="AEW56" s="37"/>
      <c r="AEX56" s="37"/>
      <c r="AEY56" s="37"/>
      <c r="AEZ56" s="37"/>
      <c r="AFA56" s="37"/>
      <c r="AFB56" s="37"/>
      <c r="AFC56" s="37"/>
      <c r="AFD56" s="37"/>
      <c r="AFE56" s="37"/>
      <c r="AFF56" s="37"/>
      <c r="AFG56" s="37"/>
      <c r="AFH56" s="37"/>
      <c r="AFI56" s="37"/>
      <c r="AFJ56" s="37"/>
      <c r="AFK56" s="37"/>
      <c r="AFL56" s="37"/>
      <c r="AFM56" s="37"/>
      <c r="AFN56" s="37"/>
      <c r="AFO56" s="37"/>
      <c r="AFP56" s="37"/>
      <c r="AFQ56" s="37"/>
      <c r="AFR56" s="37"/>
      <c r="AFS56" s="37"/>
      <c r="AFT56" s="37"/>
      <c r="AFU56" s="37"/>
      <c r="AFV56" s="37"/>
      <c r="AFW56" s="37"/>
      <c r="AFX56" s="37"/>
      <c r="AFY56" s="37"/>
      <c r="AFZ56" s="37"/>
      <c r="AGA56" s="37"/>
      <c r="AGB56" s="37"/>
      <c r="AGC56" s="37"/>
      <c r="AGD56" s="37"/>
      <c r="AGE56" s="37"/>
      <c r="AGF56" s="37"/>
      <c r="AGG56" s="37"/>
      <c r="AGH56" s="37"/>
      <c r="AGI56" s="37"/>
      <c r="AGJ56" s="37"/>
      <c r="AGK56" s="37"/>
      <c r="AGL56" s="37"/>
      <c r="AGM56" s="37"/>
      <c r="AGN56" s="37"/>
      <c r="AGO56" s="37"/>
      <c r="AGP56" s="37"/>
      <c r="AGQ56" s="37"/>
      <c r="AGR56" s="37"/>
      <c r="AGS56" s="37"/>
      <c r="AGT56" s="37"/>
      <c r="AGU56" s="37"/>
      <c r="AGV56" s="37"/>
      <c r="AGW56" s="37"/>
      <c r="AGX56" s="37"/>
      <c r="AGY56" s="37"/>
      <c r="AGZ56" s="37"/>
      <c r="AHA56" s="37"/>
      <c r="AHB56" s="37"/>
      <c r="AHC56" s="37"/>
      <c r="AHD56" s="37"/>
      <c r="AHE56" s="37"/>
      <c r="AHF56" s="37"/>
      <c r="AHG56" s="37"/>
      <c r="AHH56" s="37"/>
      <c r="AHI56" s="37"/>
      <c r="AHJ56" s="37"/>
      <c r="AHK56" s="37"/>
      <c r="AHL56" s="37"/>
      <c r="AHM56" s="37"/>
      <c r="AHN56" s="37"/>
      <c r="AHO56" s="37"/>
      <c r="AHP56" s="37"/>
      <c r="AHQ56" s="37"/>
      <c r="AHR56" s="37"/>
      <c r="AHS56" s="37"/>
      <c r="AHT56" s="37"/>
      <c r="AHU56" s="37"/>
      <c r="AHV56" s="37"/>
      <c r="AHW56" s="37"/>
      <c r="AHX56" s="37"/>
      <c r="AHY56" s="37"/>
      <c r="AHZ56" s="37"/>
      <c r="AIA56" s="37"/>
      <c r="AIB56" s="37"/>
      <c r="AIC56" s="37"/>
      <c r="AID56" s="37"/>
      <c r="AIE56" s="37"/>
      <c r="AIF56" s="37"/>
      <c r="AIG56" s="37"/>
      <c r="AIH56" s="37"/>
      <c r="AII56" s="37"/>
      <c r="AIJ56" s="37"/>
      <c r="AIK56" s="37"/>
      <c r="AIL56" s="37"/>
      <c r="AIM56" s="37"/>
      <c r="AIN56" s="37"/>
      <c r="AIO56" s="37"/>
      <c r="AIP56" s="37"/>
      <c r="AIQ56" s="37"/>
      <c r="AIR56" s="37"/>
      <c r="AIS56" s="37"/>
      <c r="AIT56" s="37"/>
      <c r="AIU56" s="37"/>
      <c r="AIV56" s="37"/>
      <c r="AIW56" s="37"/>
      <c r="AIX56" s="37"/>
      <c r="AIY56" s="37"/>
      <c r="AIZ56" s="37"/>
      <c r="AJA56" s="37"/>
      <c r="AJB56" s="37"/>
      <c r="AJC56" s="37"/>
      <c r="AJD56" s="37"/>
      <c r="AJE56" s="37"/>
      <c r="AJF56" s="37"/>
      <c r="AJG56" s="37"/>
      <c r="AJH56" s="37"/>
      <c r="AJI56" s="37"/>
      <c r="AJJ56" s="37"/>
      <c r="AJK56" s="37"/>
      <c r="AJL56" s="37"/>
      <c r="AJM56" s="37"/>
      <c r="AJN56" s="37"/>
      <c r="AJO56" s="37"/>
      <c r="AJP56" s="37"/>
      <c r="AJQ56" s="37"/>
      <c r="AJR56" s="37"/>
      <c r="AJS56" s="37"/>
      <c r="AJT56" s="37"/>
      <c r="AJU56" s="37"/>
      <c r="AJV56" s="37"/>
      <c r="AJW56" s="37"/>
      <c r="AJX56" s="37"/>
      <c r="AJY56" s="37"/>
      <c r="AJZ56" s="37"/>
      <c r="AKA56" s="37"/>
      <c r="AKB56" s="37"/>
      <c r="AKC56" s="37"/>
      <c r="AKD56" s="37"/>
      <c r="AKE56" s="37"/>
      <c r="AKF56" s="37"/>
      <c r="AKG56" s="37"/>
      <c r="AKH56" s="37"/>
      <c r="AKI56" s="37"/>
      <c r="AKJ56" s="37"/>
      <c r="AKK56" s="37"/>
      <c r="AKL56" s="37"/>
      <c r="AKM56" s="37"/>
      <c r="AKN56" s="37"/>
      <c r="AKO56" s="37"/>
      <c r="AKP56" s="37"/>
      <c r="AKQ56" s="37"/>
      <c r="AKR56" s="37"/>
      <c r="AKS56" s="37"/>
      <c r="AKT56" s="37"/>
      <c r="AKU56" s="37"/>
      <c r="AKV56" s="37"/>
      <c r="AKW56" s="37"/>
      <c r="AKX56" s="37"/>
      <c r="AKY56" s="37"/>
      <c r="AKZ56" s="37"/>
      <c r="ALA56" s="37"/>
      <c r="ALB56" s="37"/>
      <c r="ALC56" s="37"/>
      <c r="ALD56" s="37"/>
      <c r="ALE56" s="37"/>
      <c r="ALF56" s="37"/>
      <c r="ALG56" s="37"/>
      <c r="ALH56" s="37"/>
      <c r="ALI56" s="37"/>
      <c r="ALJ56" s="37"/>
      <c r="ALK56" s="37"/>
      <c r="ALL56" s="37"/>
      <c r="ALM56" s="37"/>
      <c r="ALN56" s="37"/>
      <c r="ALO56" s="37"/>
      <c r="ALP56" s="37"/>
      <c r="ALQ56" s="37"/>
      <c r="ALR56" s="37"/>
      <c r="ALS56" s="37"/>
      <c r="ALT56" s="37"/>
      <c r="ALU56" s="37"/>
      <c r="ALV56" s="37"/>
      <c r="ALW56" s="37"/>
      <c r="ALX56" s="37"/>
      <c r="ALY56" s="37"/>
      <c r="ALZ56" s="37"/>
      <c r="AMA56" s="37"/>
      <c r="AMB56" s="37"/>
      <c r="AMC56" s="37"/>
      <c r="AMD56" s="37"/>
      <c r="AME56" s="37"/>
      <c r="AMF56" s="37"/>
      <c r="AMG56" s="37"/>
      <c r="AMH56" s="37"/>
      <c r="AMI56" s="37"/>
      <c r="AMJ56" s="37"/>
      <c r="AMK56" s="37"/>
      <c r="AML56" s="37"/>
      <c r="AMM56" s="37"/>
      <c r="AMN56" s="37"/>
      <c r="AMO56" s="37"/>
      <c r="AMP56" s="37"/>
      <c r="AMQ56" s="37"/>
      <c r="AMR56" s="37"/>
      <c r="AMS56" s="37"/>
      <c r="AMT56" s="37"/>
      <c r="AMU56" s="37"/>
      <c r="AMV56" s="37"/>
      <c r="AMW56" s="37"/>
      <c r="AMX56" s="37"/>
      <c r="AMY56" s="37"/>
      <c r="AMZ56" s="37"/>
      <c r="ANA56" s="37"/>
      <c r="ANB56" s="37"/>
      <c r="ANC56" s="37"/>
      <c r="AND56" s="37"/>
      <c r="ANE56" s="37"/>
      <c r="ANF56" s="37"/>
      <c r="ANG56" s="37"/>
      <c r="ANH56" s="37"/>
      <c r="ANI56" s="37"/>
      <c r="ANJ56" s="37"/>
      <c r="ANK56" s="37"/>
      <c r="ANL56" s="37"/>
      <c r="ANM56" s="37"/>
      <c r="ANN56" s="37"/>
      <c r="ANO56" s="37"/>
      <c r="ANP56" s="37"/>
      <c r="ANQ56" s="37"/>
      <c r="ANR56" s="37"/>
      <c r="ANS56" s="37"/>
      <c r="ANT56" s="37"/>
      <c r="ANU56" s="37"/>
      <c r="ANV56" s="37"/>
      <c r="ANW56" s="37"/>
      <c r="ANX56" s="37"/>
      <c r="ANY56" s="37"/>
      <c r="ANZ56" s="37"/>
      <c r="AOA56" s="37"/>
      <c r="AOB56" s="37"/>
      <c r="AOC56" s="37"/>
      <c r="AOD56" s="37"/>
      <c r="AOE56" s="37"/>
      <c r="AOF56" s="37"/>
      <c r="AOG56" s="37"/>
      <c r="AOH56" s="37"/>
      <c r="AOI56" s="37"/>
      <c r="AOJ56" s="37"/>
      <c r="AOK56" s="37"/>
      <c r="AOL56" s="37"/>
      <c r="AOM56" s="37"/>
      <c r="AON56" s="37"/>
      <c r="AOO56" s="37"/>
      <c r="AOP56" s="37"/>
      <c r="AOQ56" s="37"/>
      <c r="AOR56" s="37"/>
      <c r="AOS56" s="37"/>
      <c r="AOT56" s="37"/>
      <c r="AOU56" s="37"/>
      <c r="AOV56" s="37"/>
      <c r="AOW56" s="37"/>
      <c r="AOX56" s="37"/>
      <c r="AOY56" s="37"/>
      <c r="AOZ56" s="37"/>
      <c r="APA56" s="37"/>
      <c r="APB56" s="37"/>
      <c r="APC56" s="37"/>
      <c r="APD56" s="37"/>
      <c r="APE56" s="37"/>
      <c r="APF56" s="37"/>
      <c r="APG56" s="37"/>
      <c r="APH56" s="37"/>
      <c r="API56" s="37"/>
      <c r="APJ56" s="37"/>
      <c r="APK56" s="37"/>
      <c r="APL56" s="37"/>
      <c r="APM56" s="37"/>
      <c r="APN56" s="37"/>
      <c r="APO56" s="37"/>
      <c r="APP56" s="37"/>
      <c r="APQ56" s="37"/>
      <c r="APR56" s="37"/>
      <c r="APS56" s="37"/>
      <c r="APT56" s="37"/>
      <c r="APU56" s="37"/>
      <c r="APV56" s="37"/>
      <c r="APW56" s="37"/>
      <c r="APX56" s="37"/>
      <c r="APY56" s="37"/>
      <c r="APZ56" s="37"/>
      <c r="AQA56" s="37"/>
      <c r="AQB56" s="37"/>
      <c r="AQC56" s="37"/>
      <c r="AQD56" s="37"/>
      <c r="AQE56" s="37"/>
      <c r="AQF56" s="37"/>
      <c r="AQG56" s="37"/>
      <c r="AQH56" s="37"/>
      <c r="AQI56" s="37"/>
      <c r="AQJ56" s="37"/>
      <c r="AQK56" s="37"/>
      <c r="AQL56" s="37"/>
      <c r="AQM56" s="37"/>
      <c r="AQN56" s="37"/>
      <c r="AQO56" s="37"/>
      <c r="AQP56" s="37"/>
      <c r="AQQ56" s="37"/>
      <c r="AQR56" s="37"/>
      <c r="AQS56" s="37"/>
      <c r="AQT56" s="37"/>
      <c r="AQU56" s="37"/>
      <c r="AQV56" s="37"/>
      <c r="AQW56" s="37"/>
      <c r="AQX56" s="37"/>
      <c r="AQY56" s="37"/>
      <c r="AQZ56" s="37"/>
      <c r="ARA56" s="37"/>
      <c r="ARB56" s="37"/>
      <c r="ARC56" s="37"/>
      <c r="ARD56" s="37"/>
      <c r="ARE56" s="37"/>
      <c r="ARF56" s="37"/>
      <c r="ARG56" s="37"/>
      <c r="ARH56" s="37"/>
      <c r="ARI56" s="37"/>
      <c r="ARJ56" s="37"/>
      <c r="ARK56" s="37"/>
      <c r="ARL56" s="37"/>
      <c r="ARM56" s="37"/>
      <c r="ARN56" s="37"/>
      <c r="ARO56" s="37"/>
      <c r="ARP56" s="37"/>
      <c r="ARQ56" s="37"/>
      <c r="ARR56" s="37"/>
      <c r="ARS56" s="37"/>
      <c r="ART56" s="37"/>
      <c r="ARU56" s="37"/>
      <c r="ARV56" s="37"/>
      <c r="ARW56" s="37"/>
      <c r="ARX56" s="37"/>
      <c r="ARY56" s="37"/>
      <c r="ARZ56" s="37"/>
      <c r="ASA56" s="37"/>
      <c r="ASB56" s="37"/>
      <c r="ASC56" s="37"/>
      <c r="ASD56" s="37"/>
      <c r="ASE56" s="37"/>
      <c r="ASF56" s="37"/>
      <c r="ASG56" s="37"/>
      <c r="ASH56" s="37"/>
      <c r="ASI56" s="37"/>
      <c r="ASJ56" s="37"/>
      <c r="ASK56" s="37"/>
      <c r="ASL56" s="37"/>
      <c r="ASM56" s="37"/>
      <c r="ASN56" s="37"/>
      <c r="ASO56" s="37"/>
      <c r="ASP56" s="37"/>
      <c r="ASQ56" s="37"/>
      <c r="ASR56" s="37"/>
      <c r="ASS56" s="37"/>
      <c r="AST56" s="37"/>
      <c r="ASU56" s="37"/>
      <c r="ASV56" s="37"/>
      <c r="ASW56" s="37"/>
      <c r="ASX56" s="37"/>
      <c r="ASY56" s="37"/>
      <c r="ASZ56" s="37"/>
      <c r="ATA56" s="37"/>
      <c r="ATB56" s="37"/>
      <c r="ATC56" s="37"/>
      <c r="ATD56" s="37"/>
      <c r="ATE56" s="37"/>
      <c r="ATF56" s="37"/>
      <c r="ATG56" s="37"/>
      <c r="ATH56" s="37"/>
      <c r="ATI56" s="37"/>
      <c r="ATJ56" s="37"/>
      <c r="ATK56" s="37"/>
      <c r="ATL56" s="37"/>
      <c r="ATM56" s="37"/>
      <c r="ATN56" s="37"/>
      <c r="ATO56" s="37"/>
      <c r="ATP56" s="37"/>
      <c r="ATQ56" s="37"/>
      <c r="ATR56" s="37"/>
      <c r="ATS56" s="37"/>
      <c r="ATT56" s="37"/>
      <c r="ATU56" s="37"/>
      <c r="ATV56" s="37"/>
      <c r="ATW56" s="37"/>
      <c r="ATX56" s="37"/>
      <c r="ATY56" s="37"/>
      <c r="ATZ56" s="37"/>
      <c r="AUA56" s="37"/>
      <c r="AUB56" s="37"/>
      <c r="AUC56" s="37"/>
      <c r="AUD56" s="37"/>
      <c r="AUE56" s="37"/>
      <c r="AUF56" s="37"/>
      <c r="AUG56" s="37"/>
      <c r="AUH56" s="37"/>
      <c r="AUI56" s="37"/>
      <c r="AUJ56" s="37"/>
      <c r="AUK56" s="37"/>
      <c r="AUL56" s="37"/>
      <c r="AUM56" s="37"/>
      <c r="AUN56" s="37"/>
      <c r="AUO56" s="37"/>
      <c r="AUP56" s="37"/>
      <c r="AUQ56" s="37"/>
      <c r="AUR56" s="37"/>
      <c r="AUS56" s="37"/>
      <c r="AUT56" s="37"/>
      <c r="AUU56" s="37"/>
      <c r="AUV56" s="37"/>
      <c r="AUW56" s="37"/>
      <c r="AUX56" s="37"/>
      <c r="AUY56" s="37"/>
      <c r="AUZ56" s="37"/>
      <c r="AVA56" s="37"/>
      <c r="AVB56" s="37"/>
      <c r="AVC56" s="37"/>
      <c r="AVD56" s="37"/>
      <c r="AVE56" s="37"/>
      <c r="AVF56" s="37"/>
      <c r="AVG56" s="37"/>
      <c r="AVH56" s="37"/>
      <c r="AVI56" s="37"/>
      <c r="AVJ56" s="37"/>
      <c r="AVK56" s="37"/>
      <c r="AVL56" s="37"/>
      <c r="AVM56" s="37"/>
      <c r="AVN56" s="37"/>
      <c r="AVO56" s="37"/>
      <c r="AVP56" s="37"/>
      <c r="AVQ56" s="37"/>
      <c r="AVR56" s="37"/>
      <c r="AVS56" s="37"/>
      <c r="AVT56" s="37"/>
      <c r="AVU56" s="37"/>
      <c r="AVV56" s="37"/>
      <c r="AVW56" s="37"/>
      <c r="AVX56" s="37"/>
      <c r="AVY56" s="37"/>
      <c r="AVZ56" s="37"/>
      <c r="AWA56" s="37"/>
      <c r="AWB56" s="37"/>
      <c r="AWC56" s="37"/>
      <c r="AWD56" s="37"/>
      <c r="AWE56" s="37"/>
      <c r="AWF56" s="37"/>
      <c r="AWG56" s="37"/>
      <c r="AWH56" s="37"/>
      <c r="AWI56" s="37"/>
      <c r="AWJ56" s="37"/>
      <c r="AWK56" s="37"/>
      <c r="AWL56" s="37"/>
      <c r="AWM56" s="37"/>
      <c r="AWN56" s="37"/>
      <c r="AWO56" s="37"/>
      <c r="AWP56" s="37"/>
      <c r="AWQ56" s="37"/>
      <c r="AWR56" s="37"/>
      <c r="AWS56" s="37"/>
      <c r="AWT56" s="37"/>
      <c r="AWU56" s="37"/>
      <c r="AWV56" s="37"/>
      <c r="AWW56" s="37"/>
      <c r="AWX56" s="37"/>
      <c r="AWY56" s="37"/>
      <c r="AWZ56" s="37"/>
      <c r="AXA56" s="37"/>
      <c r="AXB56" s="37"/>
      <c r="AXC56" s="37"/>
      <c r="AXD56" s="37"/>
      <c r="AXE56" s="37"/>
      <c r="AXF56" s="37"/>
      <c r="AXG56" s="37"/>
      <c r="AXH56" s="37"/>
      <c r="AXI56" s="37"/>
      <c r="AXJ56" s="37"/>
      <c r="AXK56" s="37"/>
      <c r="AXL56" s="37"/>
      <c r="AXM56" s="37"/>
      <c r="AXN56" s="37"/>
      <c r="AXO56" s="37"/>
      <c r="AXP56" s="37"/>
      <c r="AXQ56" s="37"/>
      <c r="AXR56" s="37"/>
      <c r="AXS56" s="37"/>
      <c r="AXT56" s="37"/>
      <c r="AXU56" s="37"/>
      <c r="AXV56" s="37"/>
      <c r="AXW56" s="37"/>
      <c r="AXX56" s="37"/>
      <c r="AXY56" s="37"/>
      <c r="AXZ56" s="37"/>
      <c r="AYA56" s="37"/>
      <c r="AYB56" s="37"/>
      <c r="AYC56" s="37"/>
      <c r="AYD56" s="37"/>
      <c r="AYE56" s="37"/>
      <c r="AYF56" s="37"/>
      <c r="AYG56" s="37"/>
      <c r="AYH56" s="37"/>
      <c r="AYI56" s="37"/>
      <c r="AYJ56" s="37"/>
      <c r="AYK56" s="37"/>
      <c r="AYL56" s="37"/>
      <c r="AYM56" s="37"/>
      <c r="AYN56" s="37"/>
      <c r="AYO56" s="37"/>
      <c r="AYP56" s="37"/>
      <c r="AYQ56" s="37"/>
      <c r="AYR56" s="37"/>
      <c r="AYS56" s="37"/>
      <c r="AYT56" s="37"/>
      <c r="AYU56" s="37"/>
      <c r="AYV56" s="37"/>
      <c r="AYW56" s="37"/>
      <c r="AYX56" s="37"/>
      <c r="AYY56" s="37"/>
      <c r="AYZ56" s="37"/>
      <c r="AZA56" s="37"/>
      <c r="AZB56" s="37"/>
      <c r="AZC56" s="37"/>
      <c r="AZD56" s="37"/>
      <c r="AZE56" s="37"/>
      <c r="AZF56" s="37"/>
      <c r="AZG56" s="37"/>
      <c r="AZH56" s="37"/>
      <c r="AZI56" s="37"/>
      <c r="AZJ56" s="37"/>
      <c r="AZK56" s="37"/>
      <c r="AZL56" s="37"/>
      <c r="AZM56" s="37"/>
      <c r="AZN56" s="37"/>
      <c r="AZO56" s="37"/>
      <c r="AZP56" s="37"/>
      <c r="AZQ56" s="37"/>
      <c r="AZR56" s="37"/>
      <c r="AZS56" s="37"/>
      <c r="AZT56" s="37"/>
      <c r="AZU56" s="37"/>
      <c r="AZV56" s="37"/>
      <c r="AZW56" s="37"/>
      <c r="AZX56" s="37"/>
      <c r="AZY56" s="37"/>
      <c r="AZZ56" s="37"/>
      <c r="BAA56" s="37"/>
      <c r="BAB56" s="37"/>
      <c r="BAC56" s="37"/>
      <c r="BAD56" s="37"/>
      <c r="BAE56" s="37"/>
      <c r="BAF56" s="37"/>
      <c r="BAG56" s="37"/>
      <c r="BAH56" s="37"/>
      <c r="BAI56" s="37"/>
      <c r="BAJ56" s="37"/>
      <c r="BAK56" s="37"/>
      <c r="BAL56" s="37"/>
      <c r="BAM56" s="37"/>
      <c r="BAN56" s="37"/>
      <c r="BAO56" s="37"/>
      <c r="BAP56" s="37"/>
      <c r="BAQ56" s="37"/>
      <c r="BAR56" s="37"/>
      <c r="BAS56" s="37"/>
      <c r="BAT56" s="37"/>
      <c r="BAU56" s="37"/>
      <c r="BAV56" s="37"/>
      <c r="BAW56" s="37"/>
      <c r="BAX56" s="37"/>
      <c r="BAY56" s="37"/>
      <c r="BAZ56" s="37"/>
      <c r="BBA56" s="37"/>
      <c r="BBB56" s="37"/>
      <c r="BBC56" s="37"/>
      <c r="BBD56" s="37"/>
      <c r="BBE56" s="37"/>
      <c r="BBF56" s="37"/>
      <c r="BBG56" s="37"/>
      <c r="BBH56" s="37"/>
      <c r="BBI56" s="37"/>
      <c r="BBJ56" s="37"/>
      <c r="BBK56" s="37"/>
      <c r="BBL56" s="37"/>
      <c r="BBM56" s="37"/>
      <c r="BBN56" s="37"/>
      <c r="BBO56" s="37"/>
      <c r="BBP56" s="37"/>
      <c r="BBQ56" s="37"/>
      <c r="BBR56" s="37"/>
      <c r="BBS56" s="37"/>
      <c r="BBT56" s="37"/>
      <c r="BBU56" s="37"/>
      <c r="BBV56" s="37"/>
      <c r="BBW56" s="37"/>
      <c r="BBX56" s="37"/>
      <c r="BBY56" s="37"/>
      <c r="BBZ56" s="37"/>
      <c r="BCA56" s="37"/>
      <c r="BCB56" s="37"/>
      <c r="BCC56" s="37"/>
      <c r="BCD56" s="37"/>
      <c r="BCE56" s="37"/>
      <c r="BCF56" s="37"/>
      <c r="BCG56" s="37"/>
      <c r="BCH56" s="37"/>
      <c r="BCI56" s="37"/>
      <c r="BCJ56" s="37"/>
      <c r="BCK56" s="37"/>
      <c r="BCL56" s="37"/>
      <c r="BCM56" s="37"/>
      <c r="BCN56" s="37"/>
      <c r="BCO56" s="37"/>
      <c r="BCP56" s="37"/>
      <c r="BCQ56" s="37"/>
      <c r="BCR56" s="37"/>
      <c r="BCS56" s="37"/>
      <c r="BCT56" s="37"/>
      <c r="BCU56" s="37"/>
      <c r="BCV56" s="37"/>
      <c r="BCW56" s="37"/>
      <c r="BCX56" s="37"/>
      <c r="BCY56" s="37"/>
      <c r="BCZ56" s="37"/>
      <c r="BDA56" s="37"/>
      <c r="BDB56" s="37"/>
      <c r="BDC56" s="37"/>
      <c r="BDD56" s="37"/>
      <c r="BDE56" s="37"/>
      <c r="BDF56" s="37"/>
      <c r="BDG56" s="37"/>
      <c r="BDH56" s="37"/>
      <c r="BDI56" s="37"/>
      <c r="BDJ56" s="37"/>
      <c r="BDK56" s="37"/>
      <c r="BDL56" s="37"/>
      <c r="BDM56" s="37"/>
      <c r="BDN56" s="37"/>
      <c r="BDO56" s="37"/>
      <c r="BDP56" s="37"/>
      <c r="BDQ56" s="37"/>
      <c r="BDR56" s="37"/>
      <c r="BDS56" s="37"/>
      <c r="BDT56" s="37"/>
      <c r="BDU56" s="37"/>
      <c r="BDV56" s="37"/>
    </row>
    <row r="57" spans="1:1478" s="11" customFormat="1" ht="15" customHeight="1" x14ac:dyDescent="0.25">
      <c r="A57" s="18"/>
      <c r="B57" s="18"/>
      <c r="C57" s="42">
        <v>3121</v>
      </c>
      <c r="D57" s="19" t="s">
        <v>41</v>
      </c>
      <c r="E57" s="88">
        <v>3619762.61</v>
      </c>
      <c r="F57" s="117">
        <v>3575497</v>
      </c>
      <c r="G57" s="40">
        <v>4623000</v>
      </c>
      <c r="H57" s="40">
        <v>4623000</v>
      </c>
      <c r="I57" s="41">
        <v>4623600</v>
      </c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  <c r="IS57" s="37"/>
      <c r="IT57" s="37"/>
      <c r="IU57" s="37"/>
      <c r="IV57" s="37"/>
      <c r="IW57" s="37"/>
      <c r="IX57" s="37"/>
      <c r="IY57" s="37"/>
      <c r="IZ57" s="37"/>
      <c r="JA57" s="37"/>
      <c r="JB57" s="37"/>
      <c r="JC57" s="37"/>
      <c r="JD57" s="37"/>
      <c r="JE57" s="37"/>
      <c r="JF57" s="37"/>
      <c r="JG57" s="37"/>
      <c r="JH57" s="37"/>
      <c r="JI57" s="37"/>
      <c r="JJ57" s="37"/>
      <c r="JK57" s="37"/>
      <c r="JL57" s="37"/>
      <c r="JM57" s="37"/>
      <c r="JN57" s="37"/>
      <c r="JO57" s="37"/>
      <c r="JP57" s="37"/>
      <c r="JQ57" s="37"/>
      <c r="JR57" s="37"/>
      <c r="JS57" s="37"/>
      <c r="JT57" s="37"/>
      <c r="JU57" s="37"/>
      <c r="JV57" s="37"/>
      <c r="JW57" s="37"/>
      <c r="JX57" s="37"/>
      <c r="JY57" s="37"/>
      <c r="JZ57" s="37"/>
      <c r="KA57" s="37"/>
      <c r="KB57" s="37"/>
      <c r="KC57" s="37"/>
      <c r="KD57" s="37"/>
      <c r="KE57" s="37"/>
      <c r="KF57" s="37"/>
      <c r="KG57" s="37"/>
      <c r="KH57" s="37"/>
      <c r="KI57" s="37"/>
      <c r="KJ57" s="37"/>
      <c r="KK57" s="37"/>
      <c r="KL57" s="37"/>
      <c r="KM57" s="37"/>
      <c r="KN57" s="37"/>
      <c r="KO57" s="37"/>
      <c r="KP57" s="37"/>
      <c r="KQ57" s="37"/>
      <c r="KR57" s="37"/>
      <c r="KS57" s="37"/>
      <c r="KT57" s="37"/>
      <c r="KU57" s="37"/>
      <c r="KV57" s="37"/>
      <c r="KW57" s="37"/>
      <c r="KX57" s="37"/>
      <c r="KY57" s="37"/>
      <c r="KZ57" s="37"/>
      <c r="LA57" s="37"/>
      <c r="LB57" s="37"/>
      <c r="LC57" s="37"/>
      <c r="LD57" s="37"/>
      <c r="LE57" s="37"/>
      <c r="LF57" s="37"/>
      <c r="LG57" s="37"/>
      <c r="LH57" s="37"/>
      <c r="LI57" s="37"/>
      <c r="LJ57" s="37"/>
      <c r="LK57" s="37"/>
      <c r="LL57" s="37"/>
      <c r="LM57" s="37"/>
      <c r="LN57" s="37"/>
      <c r="LO57" s="37"/>
      <c r="LP57" s="37"/>
      <c r="LQ57" s="37"/>
      <c r="LR57" s="37"/>
      <c r="LS57" s="37"/>
      <c r="LT57" s="37"/>
      <c r="LU57" s="37"/>
      <c r="LV57" s="37"/>
      <c r="LW57" s="37"/>
      <c r="LX57" s="37"/>
      <c r="LY57" s="37"/>
      <c r="LZ57" s="37"/>
      <c r="MA57" s="37"/>
      <c r="MB57" s="37"/>
      <c r="MC57" s="37"/>
      <c r="MD57" s="37"/>
      <c r="ME57" s="37"/>
      <c r="MF57" s="37"/>
      <c r="MG57" s="37"/>
      <c r="MH57" s="37"/>
      <c r="MI57" s="37"/>
      <c r="MJ57" s="37"/>
      <c r="MK57" s="37"/>
      <c r="ML57" s="37"/>
      <c r="MM57" s="37"/>
      <c r="MN57" s="37"/>
      <c r="MO57" s="37"/>
      <c r="MP57" s="37"/>
      <c r="MQ57" s="37"/>
      <c r="MR57" s="37"/>
      <c r="MS57" s="37"/>
      <c r="MT57" s="37"/>
      <c r="MU57" s="37"/>
      <c r="MV57" s="37"/>
      <c r="MW57" s="37"/>
      <c r="MX57" s="37"/>
      <c r="MY57" s="37"/>
      <c r="MZ57" s="37"/>
      <c r="NA57" s="37"/>
      <c r="NB57" s="37"/>
      <c r="NC57" s="37"/>
      <c r="ND57" s="37"/>
      <c r="NE57" s="37"/>
      <c r="NF57" s="37"/>
      <c r="NG57" s="37"/>
      <c r="NH57" s="37"/>
      <c r="NI57" s="37"/>
      <c r="NJ57" s="37"/>
      <c r="NK57" s="37"/>
      <c r="NL57" s="37"/>
      <c r="NM57" s="37"/>
      <c r="NN57" s="37"/>
      <c r="NO57" s="37"/>
      <c r="NP57" s="37"/>
      <c r="NQ57" s="37"/>
      <c r="NR57" s="37"/>
      <c r="NS57" s="37"/>
      <c r="NT57" s="37"/>
      <c r="NU57" s="37"/>
      <c r="NV57" s="37"/>
      <c r="NW57" s="37"/>
      <c r="NX57" s="37"/>
      <c r="NY57" s="37"/>
      <c r="NZ57" s="37"/>
      <c r="OA57" s="37"/>
      <c r="OB57" s="37"/>
      <c r="OC57" s="37"/>
      <c r="OD57" s="37"/>
      <c r="OE57" s="37"/>
      <c r="OF57" s="37"/>
      <c r="OG57" s="37"/>
      <c r="OH57" s="37"/>
      <c r="OI57" s="37"/>
      <c r="OJ57" s="37"/>
      <c r="OK57" s="37"/>
      <c r="OL57" s="37"/>
      <c r="OM57" s="37"/>
      <c r="ON57" s="37"/>
      <c r="OO57" s="37"/>
      <c r="OP57" s="37"/>
      <c r="OQ57" s="37"/>
      <c r="OR57" s="37"/>
      <c r="OS57" s="37"/>
      <c r="OT57" s="37"/>
      <c r="OU57" s="37"/>
      <c r="OV57" s="37"/>
      <c r="OW57" s="37"/>
      <c r="OX57" s="37"/>
      <c r="OY57" s="37"/>
      <c r="OZ57" s="37"/>
      <c r="PA57" s="37"/>
      <c r="PB57" s="37"/>
      <c r="PC57" s="37"/>
      <c r="PD57" s="37"/>
      <c r="PE57" s="37"/>
      <c r="PF57" s="37"/>
      <c r="PG57" s="37"/>
      <c r="PH57" s="37"/>
      <c r="PI57" s="37"/>
      <c r="PJ57" s="37"/>
      <c r="PK57" s="37"/>
      <c r="PL57" s="37"/>
      <c r="PM57" s="37"/>
      <c r="PN57" s="37"/>
      <c r="PO57" s="37"/>
      <c r="PP57" s="37"/>
      <c r="PQ57" s="37"/>
      <c r="PR57" s="37"/>
      <c r="PS57" s="37"/>
      <c r="PT57" s="37"/>
      <c r="PU57" s="37"/>
      <c r="PV57" s="37"/>
      <c r="PW57" s="37"/>
      <c r="PX57" s="37"/>
      <c r="PY57" s="37"/>
      <c r="PZ57" s="37"/>
      <c r="QA57" s="37"/>
      <c r="QB57" s="37"/>
      <c r="QC57" s="37"/>
      <c r="QD57" s="37"/>
      <c r="QE57" s="37"/>
      <c r="QF57" s="37"/>
      <c r="QG57" s="37"/>
      <c r="QH57" s="37"/>
      <c r="QI57" s="37"/>
      <c r="QJ57" s="37"/>
      <c r="QK57" s="37"/>
      <c r="QL57" s="37"/>
      <c r="QM57" s="37"/>
      <c r="QN57" s="37"/>
      <c r="QO57" s="37"/>
      <c r="QP57" s="37"/>
      <c r="QQ57" s="37"/>
      <c r="QR57" s="37"/>
      <c r="QS57" s="37"/>
      <c r="QT57" s="37"/>
      <c r="QU57" s="37"/>
      <c r="QV57" s="37"/>
      <c r="QW57" s="37"/>
      <c r="QX57" s="37"/>
      <c r="QY57" s="37"/>
      <c r="QZ57" s="37"/>
      <c r="RA57" s="37"/>
      <c r="RB57" s="37"/>
      <c r="RC57" s="37"/>
      <c r="RD57" s="37"/>
      <c r="RE57" s="37"/>
      <c r="RF57" s="37"/>
      <c r="RG57" s="37"/>
      <c r="RH57" s="37"/>
      <c r="RI57" s="37"/>
      <c r="RJ57" s="37"/>
      <c r="RK57" s="37"/>
      <c r="RL57" s="37"/>
      <c r="RM57" s="37"/>
      <c r="RN57" s="37"/>
      <c r="RO57" s="37"/>
      <c r="RP57" s="37"/>
      <c r="RQ57" s="37"/>
      <c r="RR57" s="37"/>
      <c r="RS57" s="37"/>
      <c r="RT57" s="37"/>
      <c r="RU57" s="37"/>
      <c r="RV57" s="37"/>
      <c r="RW57" s="37"/>
      <c r="RX57" s="37"/>
      <c r="RY57" s="37"/>
      <c r="RZ57" s="37"/>
      <c r="SA57" s="37"/>
      <c r="SB57" s="37"/>
      <c r="SC57" s="37"/>
      <c r="SD57" s="37"/>
      <c r="SE57" s="37"/>
      <c r="SF57" s="37"/>
      <c r="SG57" s="37"/>
      <c r="SH57" s="37"/>
      <c r="SI57" s="37"/>
      <c r="SJ57" s="37"/>
      <c r="SK57" s="37"/>
      <c r="SL57" s="37"/>
      <c r="SM57" s="37"/>
      <c r="SN57" s="37"/>
      <c r="SO57" s="37"/>
      <c r="SP57" s="37"/>
      <c r="SQ57" s="37"/>
      <c r="SR57" s="37"/>
      <c r="SS57" s="37"/>
      <c r="ST57" s="37"/>
      <c r="SU57" s="37"/>
      <c r="SV57" s="37"/>
      <c r="SW57" s="37"/>
      <c r="SX57" s="37"/>
      <c r="SY57" s="37"/>
      <c r="SZ57" s="37"/>
      <c r="TA57" s="37"/>
      <c r="TB57" s="37"/>
      <c r="TC57" s="37"/>
      <c r="TD57" s="37"/>
      <c r="TE57" s="37"/>
      <c r="TF57" s="37"/>
      <c r="TG57" s="37"/>
      <c r="TH57" s="37"/>
      <c r="TI57" s="37"/>
      <c r="TJ57" s="37"/>
      <c r="TK57" s="37"/>
      <c r="TL57" s="37"/>
      <c r="TM57" s="37"/>
      <c r="TN57" s="37"/>
      <c r="TO57" s="37"/>
      <c r="TP57" s="37"/>
      <c r="TQ57" s="37"/>
      <c r="TR57" s="37"/>
      <c r="TS57" s="37"/>
      <c r="TT57" s="37"/>
      <c r="TU57" s="37"/>
      <c r="TV57" s="37"/>
      <c r="TW57" s="37"/>
      <c r="TX57" s="37"/>
      <c r="TY57" s="37"/>
      <c r="TZ57" s="37"/>
      <c r="UA57" s="37"/>
      <c r="UB57" s="37"/>
      <c r="UC57" s="37"/>
      <c r="UD57" s="37"/>
      <c r="UE57" s="37"/>
      <c r="UF57" s="37"/>
      <c r="UG57" s="37"/>
      <c r="UH57" s="37"/>
      <c r="UI57" s="37"/>
      <c r="UJ57" s="37"/>
      <c r="UK57" s="37"/>
      <c r="UL57" s="37"/>
      <c r="UM57" s="37"/>
      <c r="UN57" s="37"/>
      <c r="UO57" s="37"/>
      <c r="UP57" s="37"/>
      <c r="UQ57" s="37"/>
      <c r="UR57" s="37"/>
      <c r="US57" s="37"/>
      <c r="UT57" s="37"/>
      <c r="UU57" s="37"/>
      <c r="UV57" s="37"/>
      <c r="UW57" s="37"/>
      <c r="UX57" s="37"/>
      <c r="UY57" s="37"/>
      <c r="UZ57" s="37"/>
      <c r="VA57" s="37"/>
      <c r="VB57" s="37"/>
      <c r="VC57" s="37"/>
      <c r="VD57" s="37"/>
      <c r="VE57" s="37"/>
      <c r="VF57" s="37"/>
      <c r="VG57" s="37"/>
      <c r="VH57" s="37"/>
      <c r="VI57" s="37"/>
      <c r="VJ57" s="37"/>
      <c r="VK57" s="37"/>
      <c r="VL57" s="37"/>
      <c r="VM57" s="37"/>
      <c r="VN57" s="37"/>
      <c r="VO57" s="37"/>
      <c r="VP57" s="37"/>
      <c r="VQ57" s="37"/>
      <c r="VR57" s="37"/>
      <c r="VS57" s="37"/>
      <c r="VT57" s="37"/>
      <c r="VU57" s="37"/>
      <c r="VV57" s="37"/>
      <c r="VW57" s="37"/>
      <c r="VX57" s="37"/>
      <c r="VY57" s="37"/>
      <c r="VZ57" s="37"/>
      <c r="WA57" s="37"/>
      <c r="WB57" s="37"/>
      <c r="WC57" s="37"/>
      <c r="WD57" s="37"/>
      <c r="WE57" s="37"/>
      <c r="WF57" s="37"/>
      <c r="WG57" s="37"/>
      <c r="WH57" s="37"/>
      <c r="WI57" s="37"/>
      <c r="WJ57" s="37"/>
      <c r="WK57" s="37"/>
      <c r="WL57" s="37"/>
      <c r="WM57" s="37"/>
      <c r="WN57" s="37"/>
      <c r="WO57" s="37"/>
      <c r="WP57" s="37"/>
      <c r="WQ57" s="37"/>
      <c r="WR57" s="37"/>
      <c r="WS57" s="37"/>
      <c r="WT57" s="37"/>
      <c r="WU57" s="37"/>
      <c r="WV57" s="37"/>
      <c r="WW57" s="37"/>
      <c r="WX57" s="37"/>
      <c r="WY57" s="37"/>
      <c r="WZ57" s="37"/>
      <c r="XA57" s="37"/>
      <c r="XB57" s="37"/>
      <c r="XC57" s="37"/>
      <c r="XD57" s="37"/>
      <c r="XE57" s="37"/>
      <c r="XF57" s="37"/>
      <c r="XG57" s="37"/>
      <c r="XH57" s="37"/>
      <c r="XI57" s="37"/>
      <c r="XJ57" s="37"/>
      <c r="XK57" s="37"/>
      <c r="XL57" s="37"/>
      <c r="XM57" s="37"/>
      <c r="XN57" s="37"/>
      <c r="XO57" s="37"/>
      <c r="XP57" s="37"/>
      <c r="XQ57" s="37"/>
      <c r="XR57" s="37"/>
      <c r="XS57" s="37"/>
      <c r="XT57" s="37"/>
      <c r="XU57" s="37"/>
      <c r="XV57" s="37"/>
      <c r="XW57" s="37"/>
      <c r="XX57" s="37"/>
      <c r="XY57" s="37"/>
      <c r="XZ57" s="37"/>
      <c r="YA57" s="37"/>
      <c r="YB57" s="37"/>
      <c r="YC57" s="37"/>
      <c r="YD57" s="37"/>
      <c r="YE57" s="37"/>
      <c r="YF57" s="37"/>
      <c r="YG57" s="37"/>
      <c r="YH57" s="37"/>
      <c r="YI57" s="37"/>
      <c r="YJ57" s="37"/>
      <c r="YK57" s="37"/>
      <c r="YL57" s="37"/>
      <c r="YM57" s="37"/>
      <c r="YN57" s="37"/>
      <c r="YO57" s="37"/>
      <c r="YP57" s="37"/>
      <c r="YQ57" s="37"/>
      <c r="YR57" s="37"/>
      <c r="YS57" s="37"/>
      <c r="YT57" s="37"/>
      <c r="YU57" s="37"/>
      <c r="YV57" s="37"/>
      <c r="YW57" s="37"/>
      <c r="YX57" s="37"/>
      <c r="YY57" s="37"/>
      <c r="YZ57" s="37"/>
      <c r="ZA57" s="37"/>
      <c r="ZB57" s="37"/>
      <c r="ZC57" s="37"/>
      <c r="ZD57" s="37"/>
      <c r="ZE57" s="37"/>
      <c r="ZF57" s="37"/>
      <c r="ZG57" s="37"/>
      <c r="ZH57" s="37"/>
      <c r="ZI57" s="37"/>
      <c r="ZJ57" s="37"/>
      <c r="ZK57" s="37"/>
      <c r="ZL57" s="37"/>
      <c r="ZM57" s="37"/>
      <c r="ZN57" s="37"/>
      <c r="ZO57" s="37"/>
      <c r="ZP57" s="37"/>
      <c r="ZQ57" s="37"/>
      <c r="ZR57" s="37"/>
      <c r="ZS57" s="37"/>
      <c r="ZT57" s="37"/>
      <c r="ZU57" s="37"/>
      <c r="ZV57" s="37"/>
      <c r="ZW57" s="37"/>
      <c r="ZX57" s="37"/>
      <c r="ZY57" s="37"/>
      <c r="ZZ57" s="37"/>
      <c r="AAA57" s="37"/>
      <c r="AAB57" s="37"/>
      <c r="AAC57" s="37"/>
      <c r="AAD57" s="37"/>
      <c r="AAE57" s="37"/>
      <c r="AAF57" s="37"/>
      <c r="AAG57" s="37"/>
      <c r="AAH57" s="37"/>
      <c r="AAI57" s="37"/>
      <c r="AAJ57" s="37"/>
      <c r="AAK57" s="37"/>
      <c r="AAL57" s="37"/>
      <c r="AAM57" s="37"/>
      <c r="AAN57" s="37"/>
      <c r="AAO57" s="37"/>
      <c r="AAP57" s="37"/>
      <c r="AAQ57" s="37"/>
      <c r="AAR57" s="37"/>
      <c r="AAS57" s="37"/>
      <c r="AAT57" s="37"/>
      <c r="AAU57" s="37"/>
      <c r="AAV57" s="37"/>
      <c r="AAW57" s="37"/>
      <c r="AAX57" s="37"/>
      <c r="AAY57" s="37"/>
      <c r="AAZ57" s="37"/>
      <c r="ABA57" s="37"/>
      <c r="ABB57" s="37"/>
      <c r="ABC57" s="37"/>
      <c r="ABD57" s="37"/>
      <c r="ABE57" s="37"/>
      <c r="ABF57" s="37"/>
      <c r="ABG57" s="37"/>
      <c r="ABH57" s="37"/>
      <c r="ABI57" s="37"/>
      <c r="ABJ57" s="37"/>
      <c r="ABK57" s="37"/>
      <c r="ABL57" s="37"/>
      <c r="ABM57" s="37"/>
      <c r="ABN57" s="37"/>
      <c r="ABO57" s="37"/>
      <c r="ABP57" s="37"/>
      <c r="ABQ57" s="37"/>
      <c r="ABR57" s="37"/>
      <c r="ABS57" s="37"/>
      <c r="ABT57" s="37"/>
      <c r="ABU57" s="37"/>
      <c r="ABV57" s="37"/>
      <c r="ABW57" s="37"/>
      <c r="ABX57" s="37"/>
      <c r="ABY57" s="37"/>
      <c r="ABZ57" s="37"/>
      <c r="ACA57" s="37"/>
      <c r="ACB57" s="37"/>
      <c r="ACC57" s="37"/>
      <c r="ACD57" s="37"/>
      <c r="ACE57" s="37"/>
      <c r="ACF57" s="37"/>
      <c r="ACG57" s="37"/>
      <c r="ACH57" s="37"/>
      <c r="ACI57" s="37"/>
      <c r="ACJ57" s="37"/>
      <c r="ACK57" s="37"/>
      <c r="ACL57" s="37"/>
      <c r="ACM57" s="37"/>
      <c r="ACN57" s="37"/>
      <c r="ACO57" s="37"/>
      <c r="ACP57" s="37"/>
      <c r="ACQ57" s="37"/>
      <c r="ACR57" s="37"/>
      <c r="ACS57" s="37"/>
      <c r="ACT57" s="37"/>
      <c r="ACU57" s="37"/>
      <c r="ACV57" s="37"/>
      <c r="ACW57" s="37"/>
      <c r="ACX57" s="37"/>
      <c r="ACY57" s="37"/>
      <c r="ACZ57" s="37"/>
      <c r="ADA57" s="37"/>
      <c r="ADB57" s="37"/>
      <c r="ADC57" s="37"/>
      <c r="ADD57" s="37"/>
      <c r="ADE57" s="37"/>
      <c r="ADF57" s="37"/>
      <c r="ADG57" s="37"/>
      <c r="ADH57" s="37"/>
      <c r="ADI57" s="37"/>
      <c r="ADJ57" s="37"/>
      <c r="ADK57" s="37"/>
      <c r="ADL57" s="37"/>
      <c r="ADM57" s="37"/>
      <c r="ADN57" s="37"/>
      <c r="ADO57" s="37"/>
      <c r="ADP57" s="37"/>
      <c r="ADQ57" s="37"/>
      <c r="ADR57" s="37"/>
      <c r="ADS57" s="37"/>
      <c r="ADT57" s="37"/>
      <c r="ADU57" s="37"/>
      <c r="ADV57" s="37"/>
      <c r="ADW57" s="37"/>
      <c r="ADX57" s="37"/>
      <c r="ADY57" s="37"/>
      <c r="ADZ57" s="37"/>
      <c r="AEA57" s="37"/>
      <c r="AEB57" s="37"/>
      <c r="AEC57" s="37"/>
      <c r="AED57" s="37"/>
      <c r="AEE57" s="37"/>
      <c r="AEF57" s="37"/>
      <c r="AEG57" s="37"/>
      <c r="AEH57" s="37"/>
      <c r="AEI57" s="37"/>
      <c r="AEJ57" s="37"/>
      <c r="AEK57" s="37"/>
      <c r="AEL57" s="37"/>
      <c r="AEM57" s="37"/>
      <c r="AEN57" s="37"/>
      <c r="AEO57" s="37"/>
      <c r="AEP57" s="37"/>
      <c r="AEQ57" s="37"/>
      <c r="AER57" s="37"/>
      <c r="AES57" s="37"/>
      <c r="AET57" s="37"/>
      <c r="AEU57" s="37"/>
      <c r="AEV57" s="37"/>
      <c r="AEW57" s="37"/>
      <c r="AEX57" s="37"/>
      <c r="AEY57" s="37"/>
      <c r="AEZ57" s="37"/>
      <c r="AFA57" s="37"/>
      <c r="AFB57" s="37"/>
      <c r="AFC57" s="37"/>
      <c r="AFD57" s="37"/>
      <c r="AFE57" s="37"/>
      <c r="AFF57" s="37"/>
      <c r="AFG57" s="37"/>
      <c r="AFH57" s="37"/>
      <c r="AFI57" s="37"/>
      <c r="AFJ57" s="37"/>
      <c r="AFK57" s="37"/>
      <c r="AFL57" s="37"/>
      <c r="AFM57" s="37"/>
      <c r="AFN57" s="37"/>
      <c r="AFO57" s="37"/>
      <c r="AFP57" s="37"/>
      <c r="AFQ57" s="37"/>
      <c r="AFR57" s="37"/>
      <c r="AFS57" s="37"/>
      <c r="AFT57" s="37"/>
      <c r="AFU57" s="37"/>
      <c r="AFV57" s="37"/>
      <c r="AFW57" s="37"/>
      <c r="AFX57" s="37"/>
      <c r="AFY57" s="37"/>
      <c r="AFZ57" s="37"/>
      <c r="AGA57" s="37"/>
      <c r="AGB57" s="37"/>
      <c r="AGC57" s="37"/>
      <c r="AGD57" s="37"/>
      <c r="AGE57" s="37"/>
      <c r="AGF57" s="37"/>
      <c r="AGG57" s="37"/>
      <c r="AGH57" s="37"/>
      <c r="AGI57" s="37"/>
      <c r="AGJ57" s="37"/>
      <c r="AGK57" s="37"/>
      <c r="AGL57" s="37"/>
      <c r="AGM57" s="37"/>
      <c r="AGN57" s="37"/>
      <c r="AGO57" s="37"/>
      <c r="AGP57" s="37"/>
      <c r="AGQ57" s="37"/>
      <c r="AGR57" s="37"/>
      <c r="AGS57" s="37"/>
      <c r="AGT57" s="37"/>
      <c r="AGU57" s="37"/>
      <c r="AGV57" s="37"/>
      <c r="AGW57" s="37"/>
      <c r="AGX57" s="37"/>
      <c r="AGY57" s="37"/>
      <c r="AGZ57" s="37"/>
      <c r="AHA57" s="37"/>
      <c r="AHB57" s="37"/>
      <c r="AHC57" s="37"/>
      <c r="AHD57" s="37"/>
      <c r="AHE57" s="37"/>
      <c r="AHF57" s="37"/>
      <c r="AHG57" s="37"/>
      <c r="AHH57" s="37"/>
      <c r="AHI57" s="37"/>
      <c r="AHJ57" s="37"/>
      <c r="AHK57" s="37"/>
      <c r="AHL57" s="37"/>
      <c r="AHM57" s="37"/>
      <c r="AHN57" s="37"/>
      <c r="AHO57" s="37"/>
      <c r="AHP57" s="37"/>
      <c r="AHQ57" s="37"/>
      <c r="AHR57" s="37"/>
      <c r="AHS57" s="37"/>
      <c r="AHT57" s="37"/>
      <c r="AHU57" s="37"/>
      <c r="AHV57" s="37"/>
      <c r="AHW57" s="37"/>
      <c r="AHX57" s="37"/>
      <c r="AHY57" s="37"/>
      <c r="AHZ57" s="37"/>
      <c r="AIA57" s="37"/>
      <c r="AIB57" s="37"/>
      <c r="AIC57" s="37"/>
      <c r="AID57" s="37"/>
      <c r="AIE57" s="37"/>
      <c r="AIF57" s="37"/>
      <c r="AIG57" s="37"/>
      <c r="AIH57" s="37"/>
      <c r="AII57" s="37"/>
      <c r="AIJ57" s="37"/>
      <c r="AIK57" s="37"/>
      <c r="AIL57" s="37"/>
      <c r="AIM57" s="37"/>
      <c r="AIN57" s="37"/>
      <c r="AIO57" s="37"/>
      <c r="AIP57" s="37"/>
      <c r="AIQ57" s="37"/>
      <c r="AIR57" s="37"/>
      <c r="AIS57" s="37"/>
      <c r="AIT57" s="37"/>
      <c r="AIU57" s="37"/>
      <c r="AIV57" s="37"/>
      <c r="AIW57" s="37"/>
      <c r="AIX57" s="37"/>
      <c r="AIY57" s="37"/>
      <c r="AIZ57" s="37"/>
      <c r="AJA57" s="37"/>
      <c r="AJB57" s="37"/>
      <c r="AJC57" s="37"/>
      <c r="AJD57" s="37"/>
      <c r="AJE57" s="37"/>
      <c r="AJF57" s="37"/>
      <c r="AJG57" s="37"/>
      <c r="AJH57" s="37"/>
      <c r="AJI57" s="37"/>
      <c r="AJJ57" s="37"/>
      <c r="AJK57" s="37"/>
      <c r="AJL57" s="37"/>
      <c r="AJM57" s="37"/>
      <c r="AJN57" s="37"/>
      <c r="AJO57" s="37"/>
      <c r="AJP57" s="37"/>
      <c r="AJQ57" s="37"/>
      <c r="AJR57" s="37"/>
      <c r="AJS57" s="37"/>
      <c r="AJT57" s="37"/>
      <c r="AJU57" s="37"/>
      <c r="AJV57" s="37"/>
      <c r="AJW57" s="37"/>
      <c r="AJX57" s="37"/>
      <c r="AJY57" s="37"/>
      <c r="AJZ57" s="37"/>
      <c r="AKA57" s="37"/>
      <c r="AKB57" s="37"/>
      <c r="AKC57" s="37"/>
      <c r="AKD57" s="37"/>
      <c r="AKE57" s="37"/>
      <c r="AKF57" s="37"/>
      <c r="AKG57" s="37"/>
      <c r="AKH57" s="37"/>
      <c r="AKI57" s="37"/>
      <c r="AKJ57" s="37"/>
      <c r="AKK57" s="37"/>
      <c r="AKL57" s="37"/>
      <c r="AKM57" s="37"/>
      <c r="AKN57" s="37"/>
      <c r="AKO57" s="37"/>
      <c r="AKP57" s="37"/>
      <c r="AKQ57" s="37"/>
      <c r="AKR57" s="37"/>
      <c r="AKS57" s="37"/>
      <c r="AKT57" s="37"/>
      <c r="AKU57" s="37"/>
      <c r="AKV57" s="37"/>
      <c r="AKW57" s="37"/>
      <c r="AKX57" s="37"/>
      <c r="AKY57" s="37"/>
      <c r="AKZ57" s="37"/>
      <c r="ALA57" s="37"/>
      <c r="ALB57" s="37"/>
      <c r="ALC57" s="37"/>
      <c r="ALD57" s="37"/>
      <c r="ALE57" s="37"/>
      <c r="ALF57" s="37"/>
      <c r="ALG57" s="37"/>
      <c r="ALH57" s="37"/>
      <c r="ALI57" s="37"/>
      <c r="ALJ57" s="37"/>
      <c r="ALK57" s="37"/>
      <c r="ALL57" s="37"/>
      <c r="ALM57" s="37"/>
      <c r="ALN57" s="37"/>
      <c r="ALO57" s="37"/>
      <c r="ALP57" s="37"/>
      <c r="ALQ57" s="37"/>
      <c r="ALR57" s="37"/>
      <c r="ALS57" s="37"/>
      <c r="ALT57" s="37"/>
      <c r="ALU57" s="37"/>
      <c r="ALV57" s="37"/>
      <c r="ALW57" s="37"/>
      <c r="ALX57" s="37"/>
      <c r="ALY57" s="37"/>
      <c r="ALZ57" s="37"/>
      <c r="AMA57" s="37"/>
      <c r="AMB57" s="37"/>
      <c r="AMC57" s="37"/>
      <c r="AMD57" s="37"/>
      <c r="AME57" s="37"/>
      <c r="AMF57" s="37"/>
      <c r="AMG57" s="37"/>
      <c r="AMH57" s="37"/>
      <c r="AMI57" s="37"/>
      <c r="AMJ57" s="37"/>
      <c r="AMK57" s="37"/>
      <c r="AML57" s="37"/>
      <c r="AMM57" s="37"/>
      <c r="AMN57" s="37"/>
      <c r="AMO57" s="37"/>
      <c r="AMP57" s="37"/>
      <c r="AMQ57" s="37"/>
      <c r="AMR57" s="37"/>
      <c r="AMS57" s="37"/>
      <c r="AMT57" s="37"/>
      <c r="AMU57" s="37"/>
      <c r="AMV57" s="37"/>
      <c r="AMW57" s="37"/>
      <c r="AMX57" s="37"/>
      <c r="AMY57" s="37"/>
      <c r="AMZ57" s="37"/>
      <c r="ANA57" s="37"/>
      <c r="ANB57" s="37"/>
      <c r="ANC57" s="37"/>
      <c r="AND57" s="37"/>
      <c r="ANE57" s="37"/>
      <c r="ANF57" s="37"/>
      <c r="ANG57" s="37"/>
      <c r="ANH57" s="37"/>
      <c r="ANI57" s="37"/>
      <c r="ANJ57" s="37"/>
      <c r="ANK57" s="37"/>
      <c r="ANL57" s="37"/>
      <c r="ANM57" s="37"/>
      <c r="ANN57" s="37"/>
      <c r="ANO57" s="37"/>
      <c r="ANP57" s="37"/>
      <c r="ANQ57" s="37"/>
      <c r="ANR57" s="37"/>
      <c r="ANS57" s="37"/>
      <c r="ANT57" s="37"/>
      <c r="ANU57" s="37"/>
      <c r="ANV57" s="37"/>
      <c r="ANW57" s="37"/>
      <c r="ANX57" s="37"/>
      <c r="ANY57" s="37"/>
      <c r="ANZ57" s="37"/>
      <c r="AOA57" s="37"/>
      <c r="AOB57" s="37"/>
      <c r="AOC57" s="37"/>
      <c r="AOD57" s="37"/>
      <c r="AOE57" s="37"/>
      <c r="AOF57" s="37"/>
      <c r="AOG57" s="37"/>
      <c r="AOH57" s="37"/>
      <c r="AOI57" s="37"/>
      <c r="AOJ57" s="37"/>
      <c r="AOK57" s="37"/>
      <c r="AOL57" s="37"/>
      <c r="AOM57" s="37"/>
      <c r="AON57" s="37"/>
      <c r="AOO57" s="37"/>
      <c r="AOP57" s="37"/>
      <c r="AOQ57" s="37"/>
      <c r="AOR57" s="37"/>
      <c r="AOS57" s="37"/>
      <c r="AOT57" s="37"/>
      <c r="AOU57" s="37"/>
      <c r="AOV57" s="37"/>
      <c r="AOW57" s="37"/>
      <c r="AOX57" s="37"/>
      <c r="AOY57" s="37"/>
      <c r="AOZ57" s="37"/>
      <c r="APA57" s="37"/>
      <c r="APB57" s="37"/>
      <c r="APC57" s="37"/>
      <c r="APD57" s="37"/>
      <c r="APE57" s="37"/>
      <c r="APF57" s="37"/>
      <c r="APG57" s="37"/>
      <c r="APH57" s="37"/>
      <c r="API57" s="37"/>
      <c r="APJ57" s="37"/>
      <c r="APK57" s="37"/>
      <c r="APL57" s="37"/>
      <c r="APM57" s="37"/>
      <c r="APN57" s="37"/>
      <c r="APO57" s="37"/>
      <c r="APP57" s="37"/>
      <c r="APQ57" s="37"/>
      <c r="APR57" s="37"/>
      <c r="APS57" s="37"/>
      <c r="APT57" s="37"/>
      <c r="APU57" s="37"/>
      <c r="APV57" s="37"/>
      <c r="APW57" s="37"/>
      <c r="APX57" s="37"/>
      <c r="APY57" s="37"/>
      <c r="APZ57" s="37"/>
      <c r="AQA57" s="37"/>
      <c r="AQB57" s="37"/>
      <c r="AQC57" s="37"/>
      <c r="AQD57" s="37"/>
      <c r="AQE57" s="37"/>
      <c r="AQF57" s="37"/>
      <c r="AQG57" s="37"/>
      <c r="AQH57" s="37"/>
      <c r="AQI57" s="37"/>
      <c r="AQJ57" s="37"/>
      <c r="AQK57" s="37"/>
      <c r="AQL57" s="37"/>
      <c r="AQM57" s="37"/>
      <c r="AQN57" s="37"/>
      <c r="AQO57" s="37"/>
      <c r="AQP57" s="37"/>
      <c r="AQQ57" s="37"/>
      <c r="AQR57" s="37"/>
      <c r="AQS57" s="37"/>
      <c r="AQT57" s="37"/>
      <c r="AQU57" s="37"/>
      <c r="AQV57" s="37"/>
      <c r="AQW57" s="37"/>
      <c r="AQX57" s="37"/>
      <c r="AQY57" s="37"/>
      <c r="AQZ57" s="37"/>
      <c r="ARA57" s="37"/>
      <c r="ARB57" s="37"/>
      <c r="ARC57" s="37"/>
      <c r="ARD57" s="37"/>
      <c r="ARE57" s="37"/>
      <c r="ARF57" s="37"/>
      <c r="ARG57" s="37"/>
      <c r="ARH57" s="37"/>
      <c r="ARI57" s="37"/>
      <c r="ARJ57" s="37"/>
      <c r="ARK57" s="37"/>
      <c r="ARL57" s="37"/>
      <c r="ARM57" s="37"/>
      <c r="ARN57" s="37"/>
      <c r="ARO57" s="37"/>
      <c r="ARP57" s="37"/>
      <c r="ARQ57" s="37"/>
      <c r="ARR57" s="37"/>
      <c r="ARS57" s="37"/>
      <c r="ART57" s="37"/>
      <c r="ARU57" s="37"/>
      <c r="ARV57" s="37"/>
      <c r="ARW57" s="37"/>
      <c r="ARX57" s="37"/>
      <c r="ARY57" s="37"/>
      <c r="ARZ57" s="37"/>
      <c r="ASA57" s="37"/>
      <c r="ASB57" s="37"/>
      <c r="ASC57" s="37"/>
      <c r="ASD57" s="37"/>
      <c r="ASE57" s="37"/>
      <c r="ASF57" s="37"/>
      <c r="ASG57" s="37"/>
      <c r="ASH57" s="37"/>
      <c r="ASI57" s="37"/>
      <c r="ASJ57" s="37"/>
      <c r="ASK57" s="37"/>
      <c r="ASL57" s="37"/>
      <c r="ASM57" s="37"/>
      <c r="ASN57" s="37"/>
      <c r="ASO57" s="37"/>
      <c r="ASP57" s="37"/>
      <c r="ASQ57" s="37"/>
      <c r="ASR57" s="37"/>
      <c r="ASS57" s="37"/>
      <c r="AST57" s="37"/>
      <c r="ASU57" s="37"/>
      <c r="ASV57" s="37"/>
      <c r="ASW57" s="37"/>
      <c r="ASX57" s="37"/>
      <c r="ASY57" s="37"/>
      <c r="ASZ57" s="37"/>
      <c r="ATA57" s="37"/>
      <c r="ATB57" s="37"/>
      <c r="ATC57" s="37"/>
      <c r="ATD57" s="37"/>
      <c r="ATE57" s="37"/>
      <c r="ATF57" s="37"/>
      <c r="ATG57" s="37"/>
      <c r="ATH57" s="37"/>
      <c r="ATI57" s="37"/>
      <c r="ATJ57" s="37"/>
      <c r="ATK57" s="37"/>
      <c r="ATL57" s="37"/>
      <c r="ATM57" s="37"/>
      <c r="ATN57" s="37"/>
      <c r="ATO57" s="37"/>
      <c r="ATP57" s="37"/>
      <c r="ATQ57" s="37"/>
      <c r="ATR57" s="37"/>
      <c r="ATS57" s="37"/>
      <c r="ATT57" s="37"/>
      <c r="ATU57" s="37"/>
      <c r="ATV57" s="37"/>
      <c r="ATW57" s="37"/>
      <c r="ATX57" s="37"/>
      <c r="ATY57" s="37"/>
      <c r="ATZ57" s="37"/>
      <c r="AUA57" s="37"/>
      <c r="AUB57" s="37"/>
      <c r="AUC57" s="37"/>
      <c r="AUD57" s="37"/>
      <c r="AUE57" s="37"/>
      <c r="AUF57" s="37"/>
      <c r="AUG57" s="37"/>
      <c r="AUH57" s="37"/>
      <c r="AUI57" s="37"/>
      <c r="AUJ57" s="37"/>
      <c r="AUK57" s="37"/>
      <c r="AUL57" s="37"/>
      <c r="AUM57" s="37"/>
      <c r="AUN57" s="37"/>
      <c r="AUO57" s="37"/>
      <c r="AUP57" s="37"/>
      <c r="AUQ57" s="37"/>
      <c r="AUR57" s="37"/>
      <c r="AUS57" s="37"/>
      <c r="AUT57" s="37"/>
      <c r="AUU57" s="37"/>
      <c r="AUV57" s="37"/>
      <c r="AUW57" s="37"/>
      <c r="AUX57" s="37"/>
      <c r="AUY57" s="37"/>
      <c r="AUZ57" s="37"/>
      <c r="AVA57" s="37"/>
      <c r="AVB57" s="37"/>
      <c r="AVC57" s="37"/>
      <c r="AVD57" s="37"/>
      <c r="AVE57" s="37"/>
      <c r="AVF57" s="37"/>
      <c r="AVG57" s="37"/>
      <c r="AVH57" s="37"/>
      <c r="AVI57" s="37"/>
      <c r="AVJ57" s="37"/>
      <c r="AVK57" s="37"/>
      <c r="AVL57" s="37"/>
      <c r="AVM57" s="37"/>
      <c r="AVN57" s="37"/>
      <c r="AVO57" s="37"/>
      <c r="AVP57" s="37"/>
      <c r="AVQ57" s="37"/>
      <c r="AVR57" s="37"/>
      <c r="AVS57" s="37"/>
      <c r="AVT57" s="37"/>
      <c r="AVU57" s="37"/>
      <c r="AVV57" s="37"/>
      <c r="AVW57" s="37"/>
      <c r="AVX57" s="37"/>
      <c r="AVY57" s="37"/>
      <c r="AVZ57" s="37"/>
      <c r="AWA57" s="37"/>
      <c r="AWB57" s="37"/>
      <c r="AWC57" s="37"/>
      <c r="AWD57" s="37"/>
      <c r="AWE57" s="37"/>
      <c r="AWF57" s="37"/>
      <c r="AWG57" s="37"/>
      <c r="AWH57" s="37"/>
      <c r="AWI57" s="37"/>
      <c r="AWJ57" s="37"/>
      <c r="AWK57" s="37"/>
      <c r="AWL57" s="37"/>
      <c r="AWM57" s="37"/>
      <c r="AWN57" s="37"/>
      <c r="AWO57" s="37"/>
      <c r="AWP57" s="37"/>
      <c r="AWQ57" s="37"/>
      <c r="AWR57" s="37"/>
      <c r="AWS57" s="37"/>
      <c r="AWT57" s="37"/>
      <c r="AWU57" s="37"/>
      <c r="AWV57" s="37"/>
      <c r="AWW57" s="37"/>
      <c r="AWX57" s="37"/>
      <c r="AWY57" s="37"/>
      <c r="AWZ57" s="37"/>
      <c r="AXA57" s="37"/>
      <c r="AXB57" s="37"/>
      <c r="AXC57" s="37"/>
      <c r="AXD57" s="37"/>
      <c r="AXE57" s="37"/>
      <c r="AXF57" s="37"/>
      <c r="AXG57" s="37"/>
      <c r="AXH57" s="37"/>
      <c r="AXI57" s="37"/>
      <c r="AXJ57" s="37"/>
      <c r="AXK57" s="37"/>
      <c r="AXL57" s="37"/>
      <c r="AXM57" s="37"/>
      <c r="AXN57" s="37"/>
      <c r="AXO57" s="37"/>
      <c r="AXP57" s="37"/>
      <c r="AXQ57" s="37"/>
      <c r="AXR57" s="37"/>
      <c r="AXS57" s="37"/>
      <c r="AXT57" s="37"/>
      <c r="AXU57" s="37"/>
      <c r="AXV57" s="37"/>
      <c r="AXW57" s="37"/>
      <c r="AXX57" s="37"/>
      <c r="AXY57" s="37"/>
      <c r="AXZ57" s="37"/>
      <c r="AYA57" s="37"/>
      <c r="AYB57" s="37"/>
      <c r="AYC57" s="37"/>
      <c r="AYD57" s="37"/>
      <c r="AYE57" s="37"/>
      <c r="AYF57" s="37"/>
      <c r="AYG57" s="37"/>
      <c r="AYH57" s="37"/>
      <c r="AYI57" s="37"/>
      <c r="AYJ57" s="37"/>
      <c r="AYK57" s="37"/>
      <c r="AYL57" s="37"/>
      <c r="AYM57" s="37"/>
      <c r="AYN57" s="37"/>
      <c r="AYO57" s="37"/>
      <c r="AYP57" s="37"/>
      <c r="AYQ57" s="37"/>
      <c r="AYR57" s="37"/>
      <c r="AYS57" s="37"/>
      <c r="AYT57" s="37"/>
      <c r="AYU57" s="37"/>
      <c r="AYV57" s="37"/>
      <c r="AYW57" s="37"/>
      <c r="AYX57" s="37"/>
      <c r="AYY57" s="37"/>
      <c r="AYZ57" s="37"/>
      <c r="AZA57" s="37"/>
      <c r="AZB57" s="37"/>
      <c r="AZC57" s="37"/>
      <c r="AZD57" s="37"/>
      <c r="AZE57" s="37"/>
      <c r="AZF57" s="37"/>
      <c r="AZG57" s="37"/>
      <c r="AZH57" s="37"/>
      <c r="AZI57" s="37"/>
      <c r="AZJ57" s="37"/>
      <c r="AZK57" s="37"/>
      <c r="AZL57" s="37"/>
      <c r="AZM57" s="37"/>
      <c r="AZN57" s="37"/>
      <c r="AZO57" s="37"/>
      <c r="AZP57" s="37"/>
      <c r="AZQ57" s="37"/>
      <c r="AZR57" s="37"/>
      <c r="AZS57" s="37"/>
      <c r="AZT57" s="37"/>
      <c r="AZU57" s="37"/>
      <c r="AZV57" s="37"/>
      <c r="AZW57" s="37"/>
      <c r="AZX57" s="37"/>
      <c r="AZY57" s="37"/>
      <c r="AZZ57" s="37"/>
      <c r="BAA57" s="37"/>
      <c r="BAB57" s="37"/>
      <c r="BAC57" s="37"/>
      <c r="BAD57" s="37"/>
      <c r="BAE57" s="37"/>
      <c r="BAF57" s="37"/>
      <c r="BAG57" s="37"/>
      <c r="BAH57" s="37"/>
      <c r="BAI57" s="37"/>
      <c r="BAJ57" s="37"/>
      <c r="BAK57" s="37"/>
      <c r="BAL57" s="37"/>
      <c r="BAM57" s="37"/>
      <c r="BAN57" s="37"/>
      <c r="BAO57" s="37"/>
      <c r="BAP57" s="37"/>
      <c r="BAQ57" s="37"/>
      <c r="BAR57" s="37"/>
      <c r="BAS57" s="37"/>
      <c r="BAT57" s="37"/>
      <c r="BAU57" s="37"/>
      <c r="BAV57" s="37"/>
      <c r="BAW57" s="37"/>
      <c r="BAX57" s="37"/>
      <c r="BAY57" s="37"/>
      <c r="BAZ57" s="37"/>
      <c r="BBA57" s="37"/>
      <c r="BBB57" s="37"/>
      <c r="BBC57" s="37"/>
      <c r="BBD57" s="37"/>
      <c r="BBE57" s="37"/>
      <c r="BBF57" s="37"/>
      <c r="BBG57" s="37"/>
      <c r="BBH57" s="37"/>
      <c r="BBI57" s="37"/>
      <c r="BBJ57" s="37"/>
      <c r="BBK57" s="37"/>
      <c r="BBL57" s="37"/>
      <c r="BBM57" s="37"/>
      <c r="BBN57" s="37"/>
      <c r="BBO57" s="37"/>
      <c r="BBP57" s="37"/>
      <c r="BBQ57" s="37"/>
      <c r="BBR57" s="37"/>
      <c r="BBS57" s="37"/>
      <c r="BBT57" s="37"/>
      <c r="BBU57" s="37"/>
      <c r="BBV57" s="37"/>
      <c r="BBW57" s="37"/>
      <c r="BBX57" s="37"/>
      <c r="BBY57" s="37"/>
      <c r="BBZ57" s="37"/>
      <c r="BCA57" s="37"/>
      <c r="BCB57" s="37"/>
      <c r="BCC57" s="37"/>
      <c r="BCD57" s="37"/>
      <c r="BCE57" s="37"/>
      <c r="BCF57" s="37"/>
      <c r="BCG57" s="37"/>
      <c r="BCH57" s="37"/>
      <c r="BCI57" s="37"/>
      <c r="BCJ57" s="37"/>
      <c r="BCK57" s="37"/>
      <c r="BCL57" s="37"/>
      <c r="BCM57" s="37"/>
      <c r="BCN57" s="37"/>
      <c r="BCO57" s="37"/>
      <c r="BCP57" s="37"/>
      <c r="BCQ57" s="37"/>
      <c r="BCR57" s="37"/>
      <c r="BCS57" s="37"/>
      <c r="BCT57" s="37"/>
      <c r="BCU57" s="37"/>
      <c r="BCV57" s="37"/>
      <c r="BCW57" s="37"/>
      <c r="BCX57" s="37"/>
      <c r="BCY57" s="37"/>
      <c r="BCZ57" s="37"/>
      <c r="BDA57" s="37"/>
      <c r="BDB57" s="37"/>
      <c r="BDC57" s="37"/>
      <c r="BDD57" s="37"/>
      <c r="BDE57" s="37"/>
      <c r="BDF57" s="37"/>
      <c r="BDG57" s="37"/>
      <c r="BDH57" s="37"/>
      <c r="BDI57" s="37"/>
      <c r="BDJ57" s="37"/>
      <c r="BDK57" s="37"/>
      <c r="BDL57" s="37"/>
      <c r="BDM57" s="37"/>
      <c r="BDN57" s="37"/>
      <c r="BDO57" s="37"/>
      <c r="BDP57" s="37"/>
      <c r="BDQ57" s="37"/>
      <c r="BDR57" s="37"/>
      <c r="BDS57" s="37"/>
      <c r="BDT57" s="37"/>
      <c r="BDU57" s="37"/>
      <c r="BDV57" s="37"/>
    </row>
    <row r="58" spans="1:1478" s="11" customFormat="1" ht="15" customHeight="1" x14ac:dyDescent="0.25">
      <c r="A58" s="47"/>
      <c r="B58" s="72">
        <v>313</v>
      </c>
      <c r="C58" s="73"/>
      <c r="D58" s="76" t="s">
        <v>114</v>
      </c>
      <c r="E58" s="89">
        <f>E59</f>
        <v>17326470.460000001</v>
      </c>
      <c r="F58" s="52">
        <f t="shared" ref="F58:I58" si="16">F59</f>
        <v>22307042</v>
      </c>
      <c r="G58" s="52">
        <f t="shared" si="16"/>
        <v>23818982</v>
      </c>
      <c r="H58" s="52">
        <f t="shared" si="16"/>
        <v>24532902</v>
      </c>
      <c r="I58" s="96">
        <f t="shared" si="16"/>
        <v>25268252</v>
      </c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  <c r="IQ58" s="37"/>
      <c r="IR58" s="37"/>
      <c r="IS58" s="37"/>
      <c r="IT58" s="37"/>
      <c r="IU58" s="37"/>
      <c r="IV58" s="37"/>
      <c r="IW58" s="37"/>
      <c r="IX58" s="37"/>
      <c r="IY58" s="37"/>
      <c r="IZ58" s="37"/>
      <c r="JA58" s="37"/>
      <c r="JB58" s="37"/>
      <c r="JC58" s="37"/>
      <c r="JD58" s="37"/>
      <c r="JE58" s="37"/>
      <c r="JF58" s="37"/>
      <c r="JG58" s="37"/>
      <c r="JH58" s="37"/>
      <c r="JI58" s="37"/>
      <c r="JJ58" s="37"/>
      <c r="JK58" s="37"/>
      <c r="JL58" s="37"/>
      <c r="JM58" s="37"/>
      <c r="JN58" s="37"/>
      <c r="JO58" s="37"/>
      <c r="JP58" s="37"/>
      <c r="JQ58" s="37"/>
      <c r="JR58" s="37"/>
      <c r="JS58" s="37"/>
      <c r="JT58" s="37"/>
      <c r="JU58" s="37"/>
      <c r="JV58" s="37"/>
      <c r="JW58" s="37"/>
      <c r="JX58" s="37"/>
      <c r="JY58" s="37"/>
      <c r="JZ58" s="37"/>
      <c r="KA58" s="37"/>
      <c r="KB58" s="37"/>
      <c r="KC58" s="37"/>
      <c r="KD58" s="37"/>
      <c r="KE58" s="37"/>
      <c r="KF58" s="37"/>
      <c r="KG58" s="37"/>
      <c r="KH58" s="37"/>
      <c r="KI58" s="37"/>
      <c r="KJ58" s="37"/>
      <c r="KK58" s="37"/>
      <c r="KL58" s="37"/>
      <c r="KM58" s="37"/>
      <c r="KN58" s="37"/>
      <c r="KO58" s="37"/>
      <c r="KP58" s="37"/>
      <c r="KQ58" s="37"/>
      <c r="KR58" s="37"/>
      <c r="KS58" s="37"/>
      <c r="KT58" s="37"/>
      <c r="KU58" s="37"/>
      <c r="KV58" s="37"/>
      <c r="KW58" s="37"/>
      <c r="KX58" s="37"/>
      <c r="KY58" s="37"/>
      <c r="KZ58" s="37"/>
      <c r="LA58" s="37"/>
      <c r="LB58" s="37"/>
      <c r="LC58" s="37"/>
      <c r="LD58" s="37"/>
      <c r="LE58" s="37"/>
      <c r="LF58" s="37"/>
      <c r="LG58" s="37"/>
      <c r="LH58" s="37"/>
      <c r="LI58" s="37"/>
      <c r="LJ58" s="37"/>
      <c r="LK58" s="37"/>
      <c r="LL58" s="37"/>
      <c r="LM58" s="37"/>
      <c r="LN58" s="37"/>
      <c r="LO58" s="37"/>
      <c r="LP58" s="37"/>
      <c r="LQ58" s="37"/>
      <c r="LR58" s="37"/>
      <c r="LS58" s="37"/>
      <c r="LT58" s="37"/>
      <c r="LU58" s="37"/>
      <c r="LV58" s="37"/>
      <c r="LW58" s="37"/>
      <c r="LX58" s="37"/>
      <c r="LY58" s="37"/>
      <c r="LZ58" s="37"/>
      <c r="MA58" s="37"/>
      <c r="MB58" s="37"/>
      <c r="MC58" s="37"/>
      <c r="MD58" s="37"/>
      <c r="ME58" s="37"/>
      <c r="MF58" s="37"/>
      <c r="MG58" s="37"/>
      <c r="MH58" s="37"/>
      <c r="MI58" s="37"/>
      <c r="MJ58" s="37"/>
      <c r="MK58" s="37"/>
      <c r="ML58" s="37"/>
      <c r="MM58" s="37"/>
      <c r="MN58" s="37"/>
      <c r="MO58" s="37"/>
      <c r="MP58" s="37"/>
      <c r="MQ58" s="37"/>
      <c r="MR58" s="37"/>
      <c r="MS58" s="37"/>
      <c r="MT58" s="37"/>
      <c r="MU58" s="37"/>
      <c r="MV58" s="37"/>
      <c r="MW58" s="37"/>
      <c r="MX58" s="37"/>
      <c r="MY58" s="37"/>
      <c r="MZ58" s="37"/>
      <c r="NA58" s="37"/>
      <c r="NB58" s="37"/>
      <c r="NC58" s="37"/>
      <c r="ND58" s="37"/>
      <c r="NE58" s="37"/>
      <c r="NF58" s="37"/>
      <c r="NG58" s="37"/>
      <c r="NH58" s="37"/>
      <c r="NI58" s="37"/>
      <c r="NJ58" s="37"/>
      <c r="NK58" s="37"/>
      <c r="NL58" s="37"/>
      <c r="NM58" s="37"/>
      <c r="NN58" s="37"/>
      <c r="NO58" s="37"/>
      <c r="NP58" s="37"/>
      <c r="NQ58" s="37"/>
      <c r="NR58" s="37"/>
      <c r="NS58" s="37"/>
      <c r="NT58" s="37"/>
      <c r="NU58" s="37"/>
      <c r="NV58" s="37"/>
      <c r="NW58" s="37"/>
      <c r="NX58" s="37"/>
      <c r="NY58" s="37"/>
      <c r="NZ58" s="37"/>
      <c r="OA58" s="37"/>
      <c r="OB58" s="37"/>
      <c r="OC58" s="37"/>
      <c r="OD58" s="37"/>
      <c r="OE58" s="37"/>
      <c r="OF58" s="37"/>
      <c r="OG58" s="37"/>
      <c r="OH58" s="37"/>
      <c r="OI58" s="37"/>
      <c r="OJ58" s="37"/>
      <c r="OK58" s="37"/>
      <c r="OL58" s="37"/>
      <c r="OM58" s="37"/>
      <c r="ON58" s="37"/>
      <c r="OO58" s="37"/>
      <c r="OP58" s="37"/>
      <c r="OQ58" s="37"/>
      <c r="OR58" s="37"/>
      <c r="OS58" s="37"/>
      <c r="OT58" s="37"/>
      <c r="OU58" s="37"/>
      <c r="OV58" s="37"/>
      <c r="OW58" s="37"/>
      <c r="OX58" s="37"/>
      <c r="OY58" s="37"/>
      <c r="OZ58" s="37"/>
      <c r="PA58" s="37"/>
      <c r="PB58" s="37"/>
      <c r="PC58" s="37"/>
      <c r="PD58" s="37"/>
      <c r="PE58" s="37"/>
      <c r="PF58" s="37"/>
      <c r="PG58" s="37"/>
      <c r="PH58" s="37"/>
      <c r="PI58" s="37"/>
      <c r="PJ58" s="37"/>
      <c r="PK58" s="37"/>
      <c r="PL58" s="37"/>
      <c r="PM58" s="37"/>
      <c r="PN58" s="37"/>
      <c r="PO58" s="37"/>
      <c r="PP58" s="37"/>
      <c r="PQ58" s="37"/>
      <c r="PR58" s="37"/>
      <c r="PS58" s="37"/>
      <c r="PT58" s="37"/>
      <c r="PU58" s="37"/>
      <c r="PV58" s="37"/>
      <c r="PW58" s="37"/>
      <c r="PX58" s="37"/>
      <c r="PY58" s="37"/>
      <c r="PZ58" s="37"/>
      <c r="QA58" s="37"/>
      <c r="QB58" s="37"/>
      <c r="QC58" s="37"/>
      <c r="QD58" s="37"/>
      <c r="QE58" s="37"/>
      <c r="QF58" s="37"/>
      <c r="QG58" s="37"/>
      <c r="QH58" s="37"/>
      <c r="QI58" s="37"/>
      <c r="QJ58" s="37"/>
      <c r="QK58" s="37"/>
      <c r="QL58" s="37"/>
      <c r="QM58" s="37"/>
      <c r="QN58" s="37"/>
      <c r="QO58" s="37"/>
      <c r="QP58" s="37"/>
      <c r="QQ58" s="37"/>
      <c r="QR58" s="37"/>
      <c r="QS58" s="37"/>
      <c r="QT58" s="37"/>
      <c r="QU58" s="37"/>
      <c r="QV58" s="37"/>
      <c r="QW58" s="37"/>
      <c r="QX58" s="37"/>
      <c r="QY58" s="37"/>
      <c r="QZ58" s="37"/>
      <c r="RA58" s="37"/>
      <c r="RB58" s="37"/>
      <c r="RC58" s="37"/>
      <c r="RD58" s="37"/>
      <c r="RE58" s="37"/>
      <c r="RF58" s="37"/>
      <c r="RG58" s="37"/>
      <c r="RH58" s="37"/>
      <c r="RI58" s="37"/>
      <c r="RJ58" s="37"/>
      <c r="RK58" s="37"/>
      <c r="RL58" s="37"/>
      <c r="RM58" s="37"/>
      <c r="RN58" s="37"/>
      <c r="RO58" s="37"/>
      <c r="RP58" s="37"/>
      <c r="RQ58" s="37"/>
      <c r="RR58" s="37"/>
      <c r="RS58" s="37"/>
      <c r="RT58" s="37"/>
      <c r="RU58" s="37"/>
      <c r="RV58" s="37"/>
      <c r="RW58" s="37"/>
      <c r="RX58" s="37"/>
      <c r="RY58" s="37"/>
      <c r="RZ58" s="37"/>
      <c r="SA58" s="37"/>
      <c r="SB58" s="37"/>
      <c r="SC58" s="37"/>
      <c r="SD58" s="37"/>
      <c r="SE58" s="37"/>
      <c r="SF58" s="37"/>
      <c r="SG58" s="37"/>
      <c r="SH58" s="37"/>
      <c r="SI58" s="37"/>
      <c r="SJ58" s="37"/>
      <c r="SK58" s="37"/>
      <c r="SL58" s="37"/>
      <c r="SM58" s="37"/>
      <c r="SN58" s="37"/>
      <c r="SO58" s="37"/>
      <c r="SP58" s="37"/>
      <c r="SQ58" s="37"/>
      <c r="SR58" s="37"/>
      <c r="SS58" s="37"/>
      <c r="ST58" s="37"/>
      <c r="SU58" s="37"/>
      <c r="SV58" s="37"/>
      <c r="SW58" s="37"/>
      <c r="SX58" s="37"/>
      <c r="SY58" s="37"/>
      <c r="SZ58" s="37"/>
      <c r="TA58" s="37"/>
      <c r="TB58" s="37"/>
      <c r="TC58" s="37"/>
      <c r="TD58" s="37"/>
      <c r="TE58" s="37"/>
      <c r="TF58" s="37"/>
      <c r="TG58" s="37"/>
      <c r="TH58" s="37"/>
      <c r="TI58" s="37"/>
      <c r="TJ58" s="37"/>
      <c r="TK58" s="37"/>
      <c r="TL58" s="37"/>
      <c r="TM58" s="37"/>
      <c r="TN58" s="37"/>
      <c r="TO58" s="37"/>
      <c r="TP58" s="37"/>
      <c r="TQ58" s="37"/>
      <c r="TR58" s="37"/>
      <c r="TS58" s="37"/>
      <c r="TT58" s="37"/>
      <c r="TU58" s="37"/>
      <c r="TV58" s="37"/>
      <c r="TW58" s="37"/>
      <c r="TX58" s="37"/>
      <c r="TY58" s="37"/>
      <c r="TZ58" s="37"/>
      <c r="UA58" s="37"/>
      <c r="UB58" s="37"/>
      <c r="UC58" s="37"/>
      <c r="UD58" s="37"/>
      <c r="UE58" s="37"/>
      <c r="UF58" s="37"/>
      <c r="UG58" s="37"/>
      <c r="UH58" s="37"/>
      <c r="UI58" s="37"/>
      <c r="UJ58" s="37"/>
      <c r="UK58" s="37"/>
      <c r="UL58" s="37"/>
      <c r="UM58" s="37"/>
      <c r="UN58" s="37"/>
      <c r="UO58" s="37"/>
      <c r="UP58" s="37"/>
      <c r="UQ58" s="37"/>
      <c r="UR58" s="37"/>
      <c r="US58" s="37"/>
      <c r="UT58" s="37"/>
      <c r="UU58" s="37"/>
      <c r="UV58" s="37"/>
      <c r="UW58" s="37"/>
      <c r="UX58" s="37"/>
      <c r="UY58" s="37"/>
      <c r="UZ58" s="37"/>
      <c r="VA58" s="37"/>
      <c r="VB58" s="37"/>
      <c r="VC58" s="37"/>
      <c r="VD58" s="37"/>
      <c r="VE58" s="37"/>
      <c r="VF58" s="37"/>
      <c r="VG58" s="37"/>
      <c r="VH58" s="37"/>
      <c r="VI58" s="37"/>
      <c r="VJ58" s="37"/>
      <c r="VK58" s="37"/>
      <c r="VL58" s="37"/>
      <c r="VM58" s="37"/>
      <c r="VN58" s="37"/>
      <c r="VO58" s="37"/>
      <c r="VP58" s="37"/>
      <c r="VQ58" s="37"/>
      <c r="VR58" s="37"/>
      <c r="VS58" s="37"/>
      <c r="VT58" s="37"/>
      <c r="VU58" s="37"/>
      <c r="VV58" s="37"/>
      <c r="VW58" s="37"/>
      <c r="VX58" s="37"/>
      <c r="VY58" s="37"/>
      <c r="VZ58" s="37"/>
      <c r="WA58" s="37"/>
      <c r="WB58" s="37"/>
      <c r="WC58" s="37"/>
      <c r="WD58" s="37"/>
      <c r="WE58" s="37"/>
      <c r="WF58" s="37"/>
      <c r="WG58" s="37"/>
      <c r="WH58" s="37"/>
      <c r="WI58" s="37"/>
      <c r="WJ58" s="37"/>
      <c r="WK58" s="37"/>
      <c r="WL58" s="37"/>
      <c r="WM58" s="37"/>
      <c r="WN58" s="37"/>
      <c r="WO58" s="37"/>
      <c r="WP58" s="37"/>
      <c r="WQ58" s="37"/>
      <c r="WR58" s="37"/>
      <c r="WS58" s="37"/>
      <c r="WT58" s="37"/>
      <c r="WU58" s="37"/>
      <c r="WV58" s="37"/>
      <c r="WW58" s="37"/>
      <c r="WX58" s="37"/>
      <c r="WY58" s="37"/>
      <c r="WZ58" s="37"/>
      <c r="XA58" s="37"/>
      <c r="XB58" s="37"/>
      <c r="XC58" s="37"/>
      <c r="XD58" s="37"/>
      <c r="XE58" s="37"/>
      <c r="XF58" s="37"/>
      <c r="XG58" s="37"/>
      <c r="XH58" s="37"/>
      <c r="XI58" s="37"/>
      <c r="XJ58" s="37"/>
      <c r="XK58" s="37"/>
      <c r="XL58" s="37"/>
      <c r="XM58" s="37"/>
      <c r="XN58" s="37"/>
      <c r="XO58" s="37"/>
      <c r="XP58" s="37"/>
      <c r="XQ58" s="37"/>
      <c r="XR58" s="37"/>
      <c r="XS58" s="37"/>
      <c r="XT58" s="37"/>
      <c r="XU58" s="37"/>
      <c r="XV58" s="37"/>
      <c r="XW58" s="37"/>
      <c r="XX58" s="37"/>
      <c r="XY58" s="37"/>
      <c r="XZ58" s="37"/>
      <c r="YA58" s="37"/>
      <c r="YB58" s="37"/>
      <c r="YC58" s="37"/>
      <c r="YD58" s="37"/>
      <c r="YE58" s="37"/>
      <c r="YF58" s="37"/>
      <c r="YG58" s="37"/>
      <c r="YH58" s="37"/>
      <c r="YI58" s="37"/>
      <c r="YJ58" s="37"/>
      <c r="YK58" s="37"/>
      <c r="YL58" s="37"/>
      <c r="YM58" s="37"/>
      <c r="YN58" s="37"/>
      <c r="YO58" s="37"/>
      <c r="YP58" s="37"/>
      <c r="YQ58" s="37"/>
      <c r="YR58" s="37"/>
      <c r="YS58" s="37"/>
      <c r="YT58" s="37"/>
      <c r="YU58" s="37"/>
      <c r="YV58" s="37"/>
      <c r="YW58" s="37"/>
      <c r="YX58" s="37"/>
      <c r="YY58" s="37"/>
      <c r="YZ58" s="37"/>
      <c r="ZA58" s="37"/>
      <c r="ZB58" s="37"/>
      <c r="ZC58" s="37"/>
      <c r="ZD58" s="37"/>
      <c r="ZE58" s="37"/>
      <c r="ZF58" s="37"/>
      <c r="ZG58" s="37"/>
      <c r="ZH58" s="37"/>
      <c r="ZI58" s="37"/>
      <c r="ZJ58" s="37"/>
      <c r="ZK58" s="37"/>
      <c r="ZL58" s="37"/>
      <c r="ZM58" s="37"/>
      <c r="ZN58" s="37"/>
      <c r="ZO58" s="37"/>
      <c r="ZP58" s="37"/>
      <c r="ZQ58" s="37"/>
      <c r="ZR58" s="37"/>
      <c r="ZS58" s="37"/>
      <c r="ZT58" s="37"/>
      <c r="ZU58" s="37"/>
      <c r="ZV58" s="37"/>
      <c r="ZW58" s="37"/>
      <c r="ZX58" s="37"/>
      <c r="ZY58" s="37"/>
      <c r="ZZ58" s="37"/>
      <c r="AAA58" s="37"/>
      <c r="AAB58" s="37"/>
      <c r="AAC58" s="37"/>
      <c r="AAD58" s="37"/>
      <c r="AAE58" s="37"/>
      <c r="AAF58" s="37"/>
      <c r="AAG58" s="37"/>
      <c r="AAH58" s="37"/>
      <c r="AAI58" s="37"/>
      <c r="AAJ58" s="37"/>
      <c r="AAK58" s="37"/>
      <c r="AAL58" s="37"/>
      <c r="AAM58" s="37"/>
      <c r="AAN58" s="37"/>
      <c r="AAO58" s="37"/>
      <c r="AAP58" s="37"/>
      <c r="AAQ58" s="37"/>
      <c r="AAR58" s="37"/>
      <c r="AAS58" s="37"/>
      <c r="AAT58" s="37"/>
      <c r="AAU58" s="37"/>
      <c r="AAV58" s="37"/>
      <c r="AAW58" s="37"/>
      <c r="AAX58" s="37"/>
      <c r="AAY58" s="37"/>
      <c r="AAZ58" s="37"/>
      <c r="ABA58" s="37"/>
      <c r="ABB58" s="37"/>
      <c r="ABC58" s="37"/>
      <c r="ABD58" s="37"/>
      <c r="ABE58" s="37"/>
      <c r="ABF58" s="37"/>
      <c r="ABG58" s="37"/>
      <c r="ABH58" s="37"/>
      <c r="ABI58" s="37"/>
      <c r="ABJ58" s="37"/>
      <c r="ABK58" s="37"/>
      <c r="ABL58" s="37"/>
      <c r="ABM58" s="37"/>
      <c r="ABN58" s="37"/>
      <c r="ABO58" s="37"/>
      <c r="ABP58" s="37"/>
      <c r="ABQ58" s="37"/>
      <c r="ABR58" s="37"/>
      <c r="ABS58" s="37"/>
      <c r="ABT58" s="37"/>
      <c r="ABU58" s="37"/>
      <c r="ABV58" s="37"/>
      <c r="ABW58" s="37"/>
      <c r="ABX58" s="37"/>
      <c r="ABY58" s="37"/>
      <c r="ABZ58" s="37"/>
      <c r="ACA58" s="37"/>
      <c r="ACB58" s="37"/>
      <c r="ACC58" s="37"/>
      <c r="ACD58" s="37"/>
      <c r="ACE58" s="37"/>
      <c r="ACF58" s="37"/>
      <c r="ACG58" s="37"/>
      <c r="ACH58" s="37"/>
      <c r="ACI58" s="37"/>
      <c r="ACJ58" s="37"/>
      <c r="ACK58" s="37"/>
      <c r="ACL58" s="37"/>
      <c r="ACM58" s="37"/>
      <c r="ACN58" s="37"/>
      <c r="ACO58" s="37"/>
      <c r="ACP58" s="37"/>
      <c r="ACQ58" s="37"/>
      <c r="ACR58" s="37"/>
      <c r="ACS58" s="37"/>
      <c r="ACT58" s="37"/>
      <c r="ACU58" s="37"/>
      <c r="ACV58" s="37"/>
      <c r="ACW58" s="37"/>
      <c r="ACX58" s="37"/>
      <c r="ACY58" s="37"/>
      <c r="ACZ58" s="37"/>
      <c r="ADA58" s="37"/>
      <c r="ADB58" s="37"/>
      <c r="ADC58" s="37"/>
      <c r="ADD58" s="37"/>
      <c r="ADE58" s="37"/>
      <c r="ADF58" s="37"/>
      <c r="ADG58" s="37"/>
      <c r="ADH58" s="37"/>
      <c r="ADI58" s="37"/>
      <c r="ADJ58" s="37"/>
      <c r="ADK58" s="37"/>
      <c r="ADL58" s="37"/>
      <c r="ADM58" s="37"/>
      <c r="ADN58" s="37"/>
      <c r="ADO58" s="37"/>
      <c r="ADP58" s="37"/>
      <c r="ADQ58" s="37"/>
      <c r="ADR58" s="37"/>
      <c r="ADS58" s="37"/>
      <c r="ADT58" s="37"/>
      <c r="ADU58" s="37"/>
      <c r="ADV58" s="37"/>
      <c r="ADW58" s="37"/>
      <c r="ADX58" s="37"/>
      <c r="ADY58" s="37"/>
      <c r="ADZ58" s="37"/>
      <c r="AEA58" s="37"/>
      <c r="AEB58" s="37"/>
      <c r="AEC58" s="37"/>
      <c r="AED58" s="37"/>
      <c r="AEE58" s="37"/>
      <c r="AEF58" s="37"/>
      <c r="AEG58" s="37"/>
      <c r="AEH58" s="37"/>
      <c r="AEI58" s="37"/>
      <c r="AEJ58" s="37"/>
      <c r="AEK58" s="37"/>
      <c r="AEL58" s="37"/>
      <c r="AEM58" s="37"/>
      <c r="AEN58" s="37"/>
      <c r="AEO58" s="37"/>
      <c r="AEP58" s="37"/>
      <c r="AEQ58" s="37"/>
      <c r="AER58" s="37"/>
      <c r="AES58" s="37"/>
      <c r="AET58" s="37"/>
      <c r="AEU58" s="37"/>
      <c r="AEV58" s="37"/>
      <c r="AEW58" s="37"/>
      <c r="AEX58" s="37"/>
      <c r="AEY58" s="37"/>
      <c r="AEZ58" s="37"/>
      <c r="AFA58" s="37"/>
      <c r="AFB58" s="37"/>
      <c r="AFC58" s="37"/>
      <c r="AFD58" s="37"/>
      <c r="AFE58" s="37"/>
      <c r="AFF58" s="37"/>
      <c r="AFG58" s="37"/>
      <c r="AFH58" s="37"/>
      <c r="AFI58" s="37"/>
      <c r="AFJ58" s="37"/>
      <c r="AFK58" s="37"/>
      <c r="AFL58" s="37"/>
      <c r="AFM58" s="37"/>
      <c r="AFN58" s="37"/>
      <c r="AFO58" s="37"/>
      <c r="AFP58" s="37"/>
      <c r="AFQ58" s="37"/>
      <c r="AFR58" s="37"/>
      <c r="AFS58" s="37"/>
      <c r="AFT58" s="37"/>
      <c r="AFU58" s="37"/>
      <c r="AFV58" s="37"/>
      <c r="AFW58" s="37"/>
      <c r="AFX58" s="37"/>
      <c r="AFY58" s="37"/>
      <c r="AFZ58" s="37"/>
      <c r="AGA58" s="37"/>
      <c r="AGB58" s="37"/>
      <c r="AGC58" s="37"/>
      <c r="AGD58" s="37"/>
      <c r="AGE58" s="37"/>
      <c r="AGF58" s="37"/>
      <c r="AGG58" s="37"/>
      <c r="AGH58" s="37"/>
      <c r="AGI58" s="37"/>
      <c r="AGJ58" s="37"/>
      <c r="AGK58" s="37"/>
      <c r="AGL58" s="37"/>
      <c r="AGM58" s="37"/>
      <c r="AGN58" s="37"/>
      <c r="AGO58" s="37"/>
      <c r="AGP58" s="37"/>
      <c r="AGQ58" s="37"/>
      <c r="AGR58" s="37"/>
      <c r="AGS58" s="37"/>
      <c r="AGT58" s="37"/>
      <c r="AGU58" s="37"/>
      <c r="AGV58" s="37"/>
      <c r="AGW58" s="37"/>
      <c r="AGX58" s="37"/>
      <c r="AGY58" s="37"/>
      <c r="AGZ58" s="37"/>
      <c r="AHA58" s="37"/>
      <c r="AHB58" s="37"/>
      <c r="AHC58" s="37"/>
      <c r="AHD58" s="37"/>
      <c r="AHE58" s="37"/>
      <c r="AHF58" s="37"/>
      <c r="AHG58" s="37"/>
      <c r="AHH58" s="37"/>
      <c r="AHI58" s="37"/>
      <c r="AHJ58" s="37"/>
      <c r="AHK58" s="37"/>
      <c r="AHL58" s="37"/>
      <c r="AHM58" s="37"/>
      <c r="AHN58" s="37"/>
      <c r="AHO58" s="37"/>
      <c r="AHP58" s="37"/>
      <c r="AHQ58" s="37"/>
      <c r="AHR58" s="37"/>
      <c r="AHS58" s="37"/>
      <c r="AHT58" s="37"/>
      <c r="AHU58" s="37"/>
      <c r="AHV58" s="37"/>
      <c r="AHW58" s="37"/>
      <c r="AHX58" s="37"/>
      <c r="AHY58" s="37"/>
      <c r="AHZ58" s="37"/>
      <c r="AIA58" s="37"/>
      <c r="AIB58" s="37"/>
      <c r="AIC58" s="37"/>
      <c r="AID58" s="37"/>
      <c r="AIE58" s="37"/>
      <c r="AIF58" s="37"/>
      <c r="AIG58" s="37"/>
      <c r="AIH58" s="37"/>
      <c r="AII58" s="37"/>
      <c r="AIJ58" s="37"/>
      <c r="AIK58" s="37"/>
      <c r="AIL58" s="37"/>
      <c r="AIM58" s="37"/>
      <c r="AIN58" s="37"/>
      <c r="AIO58" s="37"/>
      <c r="AIP58" s="37"/>
      <c r="AIQ58" s="37"/>
      <c r="AIR58" s="37"/>
      <c r="AIS58" s="37"/>
      <c r="AIT58" s="37"/>
      <c r="AIU58" s="37"/>
      <c r="AIV58" s="37"/>
      <c r="AIW58" s="37"/>
      <c r="AIX58" s="37"/>
      <c r="AIY58" s="37"/>
      <c r="AIZ58" s="37"/>
      <c r="AJA58" s="37"/>
      <c r="AJB58" s="37"/>
      <c r="AJC58" s="37"/>
      <c r="AJD58" s="37"/>
      <c r="AJE58" s="37"/>
      <c r="AJF58" s="37"/>
      <c r="AJG58" s="37"/>
      <c r="AJH58" s="37"/>
      <c r="AJI58" s="37"/>
      <c r="AJJ58" s="37"/>
      <c r="AJK58" s="37"/>
      <c r="AJL58" s="37"/>
      <c r="AJM58" s="37"/>
      <c r="AJN58" s="37"/>
      <c r="AJO58" s="37"/>
      <c r="AJP58" s="37"/>
      <c r="AJQ58" s="37"/>
      <c r="AJR58" s="37"/>
      <c r="AJS58" s="37"/>
      <c r="AJT58" s="37"/>
      <c r="AJU58" s="37"/>
      <c r="AJV58" s="37"/>
      <c r="AJW58" s="37"/>
      <c r="AJX58" s="37"/>
      <c r="AJY58" s="37"/>
      <c r="AJZ58" s="37"/>
      <c r="AKA58" s="37"/>
      <c r="AKB58" s="37"/>
      <c r="AKC58" s="37"/>
      <c r="AKD58" s="37"/>
      <c r="AKE58" s="37"/>
      <c r="AKF58" s="37"/>
      <c r="AKG58" s="37"/>
      <c r="AKH58" s="37"/>
      <c r="AKI58" s="37"/>
      <c r="AKJ58" s="37"/>
      <c r="AKK58" s="37"/>
      <c r="AKL58" s="37"/>
      <c r="AKM58" s="37"/>
      <c r="AKN58" s="37"/>
      <c r="AKO58" s="37"/>
      <c r="AKP58" s="37"/>
      <c r="AKQ58" s="37"/>
      <c r="AKR58" s="37"/>
      <c r="AKS58" s="37"/>
      <c r="AKT58" s="37"/>
      <c r="AKU58" s="37"/>
      <c r="AKV58" s="37"/>
      <c r="AKW58" s="37"/>
      <c r="AKX58" s="37"/>
      <c r="AKY58" s="37"/>
      <c r="AKZ58" s="37"/>
      <c r="ALA58" s="37"/>
      <c r="ALB58" s="37"/>
      <c r="ALC58" s="37"/>
      <c r="ALD58" s="37"/>
      <c r="ALE58" s="37"/>
      <c r="ALF58" s="37"/>
      <c r="ALG58" s="37"/>
      <c r="ALH58" s="37"/>
      <c r="ALI58" s="37"/>
      <c r="ALJ58" s="37"/>
      <c r="ALK58" s="37"/>
      <c r="ALL58" s="37"/>
      <c r="ALM58" s="37"/>
      <c r="ALN58" s="37"/>
      <c r="ALO58" s="37"/>
      <c r="ALP58" s="37"/>
      <c r="ALQ58" s="37"/>
      <c r="ALR58" s="37"/>
      <c r="ALS58" s="37"/>
      <c r="ALT58" s="37"/>
      <c r="ALU58" s="37"/>
      <c r="ALV58" s="37"/>
      <c r="ALW58" s="37"/>
      <c r="ALX58" s="37"/>
      <c r="ALY58" s="37"/>
      <c r="ALZ58" s="37"/>
      <c r="AMA58" s="37"/>
      <c r="AMB58" s="37"/>
      <c r="AMC58" s="37"/>
      <c r="AMD58" s="37"/>
      <c r="AME58" s="37"/>
      <c r="AMF58" s="37"/>
      <c r="AMG58" s="37"/>
      <c r="AMH58" s="37"/>
      <c r="AMI58" s="37"/>
      <c r="AMJ58" s="37"/>
      <c r="AMK58" s="37"/>
      <c r="AML58" s="37"/>
      <c r="AMM58" s="37"/>
      <c r="AMN58" s="37"/>
      <c r="AMO58" s="37"/>
      <c r="AMP58" s="37"/>
      <c r="AMQ58" s="37"/>
      <c r="AMR58" s="37"/>
      <c r="AMS58" s="37"/>
      <c r="AMT58" s="37"/>
      <c r="AMU58" s="37"/>
      <c r="AMV58" s="37"/>
      <c r="AMW58" s="37"/>
      <c r="AMX58" s="37"/>
      <c r="AMY58" s="37"/>
      <c r="AMZ58" s="37"/>
      <c r="ANA58" s="37"/>
      <c r="ANB58" s="37"/>
      <c r="ANC58" s="37"/>
      <c r="AND58" s="37"/>
      <c r="ANE58" s="37"/>
      <c r="ANF58" s="37"/>
      <c r="ANG58" s="37"/>
      <c r="ANH58" s="37"/>
      <c r="ANI58" s="37"/>
      <c r="ANJ58" s="37"/>
      <c r="ANK58" s="37"/>
      <c r="ANL58" s="37"/>
      <c r="ANM58" s="37"/>
      <c r="ANN58" s="37"/>
      <c r="ANO58" s="37"/>
      <c r="ANP58" s="37"/>
      <c r="ANQ58" s="37"/>
      <c r="ANR58" s="37"/>
      <c r="ANS58" s="37"/>
      <c r="ANT58" s="37"/>
      <c r="ANU58" s="37"/>
      <c r="ANV58" s="37"/>
      <c r="ANW58" s="37"/>
      <c r="ANX58" s="37"/>
      <c r="ANY58" s="37"/>
      <c r="ANZ58" s="37"/>
      <c r="AOA58" s="37"/>
      <c r="AOB58" s="37"/>
      <c r="AOC58" s="37"/>
      <c r="AOD58" s="37"/>
      <c r="AOE58" s="37"/>
      <c r="AOF58" s="37"/>
      <c r="AOG58" s="37"/>
      <c r="AOH58" s="37"/>
      <c r="AOI58" s="37"/>
      <c r="AOJ58" s="37"/>
      <c r="AOK58" s="37"/>
      <c r="AOL58" s="37"/>
      <c r="AOM58" s="37"/>
      <c r="AON58" s="37"/>
      <c r="AOO58" s="37"/>
      <c r="AOP58" s="37"/>
      <c r="AOQ58" s="37"/>
      <c r="AOR58" s="37"/>
      <c r="AOS58" s="37"/>
      <c r="AOT58" s="37"/>
      <c r="AOU58" s="37"/>
      <c r="AOV58" s="37"/>
      <c r="AOW58" s="37"/>
      <c r="AOX58" s="37"/>
      <c r="AOY58" s="37"/>
      <c r="AOZ58" s="37"/>
      <c r="APA58" s="37"/>
      <c r="APB58" s="37"/>
      <c r="APC58" s="37"/>
      <c r="APD58" s="37"/>
      <c r="APE58" s="37"/>
      <c r="APF58" s="37"/>
      <c r="APG58" s="37"/>
      <c r="APH58" s="37"/>
      <c r="API58" s="37"/>
      <c r="APJ58" s="37"/>
      <c r="APK58" s="37"/>
      <c r="APL58" s="37"/>
      <c r="APM58" s="37"/>
      <c r="APN58" s="37"/>
      <c r="APO58" s="37"/>
      <c r="APP58" s="37"/>
      <c r="APQ58" s="37"/>
      <c r="APR58" s="37"/>
      <c r="APS58" s="37"/>
      <c r="APT58" s="37"/>
      <c r="APU58" s="37"/>
      <c r="APV58" s="37"/>
      <c r="APW58" s="37"/>
      <c r="APX58" s="37"/>
      <c r="APY58" s="37"/>
      <c r="APZ58" s="37"/>
      <c r="AQA58" s="37"/>
      <c r="AQB58" s="37"/>
      <c r="AQC58" s="37"/>
      <c r="AQD58" s="37"/>
      <c r="AQE58" s="37"/>
      <c r="AQF58" s="37"/>
      <c r="AQG58" s="37"/>
      <c r="AQH58" s="37"/>
      <c r="AQI58" s="37"/>
      <c r="AQJ58" s="37"/>
      <c r="AQK58" s="37"/>
      <c r="AQL58" s="37"/>
      <c r="AQM58" s="37"/>
      <c r="AQN58" s="37"/>
      <c r="AQO58" s="37"/>
      <c r="AQP58" s="37"/>
      <c r="AQQ58" s="37"/>
      <c r="AQR58" s="37"/>
      <c r="AQS58" s="37"/>
      <c r="AQT58" s="37"/>
      <c r="AQU58" s="37"/>
      <c r="AQV58" s="37"/>
      <c r="AQW58" s="37"/>
      <c r="AQX58" s="37"/>
      <c r="AQY58" s="37"/>
      <c r="AQZ58" s="37"/>
      <c r="ARA58" s="37"/>
      <c r="ARB58" s="37"/>
      <c r="ARC58" s="37"/>
      <c r="ARD58" s="37"/>
      <c r="ARE58" s="37"/>
      <c r="ARF58" s="37"/>
      <c r="ARG58" s="37"/>
      <c r="ARH58" s="37"/>
      <c r="ARI58" s="37"/>
      <c r="ARJ58" s="37"/>
      <c r="ARK58" s="37"/>
      <c r="ARL58" s="37"/>
      <c r="ARM58" s="37"/>
      <c r="ARN58" s="37"/>
      <c r="ARO58" s="37"/>
      <c r="ARP58" s="37"/>
      <c r="ARQ58" s="37"/>
      <c r="ARR58" s="37"/>
      <c r="ARS58" s="37"/>
      <c r="ART58" s="37"/>
      <c r="ARU58" s="37"/>
      <c r="ARV58" s="37"/>
      <c r="ARW58" s="37"/>
      <c r="ARX58" s="37"/>
      <c r="ARY58" s="37"/>
      <c r="ARZ58" s="37"/>
      <c r="ASA58" s="37"/>
      <c r="ASB58" s="37"/>
      <c r="ASC58" s="37"/>
      <c r="ASD58" s="37"/>
      <c r="ASE58" s="37"/>
      <c r="ASF58" s="37"/>
      <c r="ASG58" s="37"/>
      <c r="ASH58" s="37"/>
      <c r="ASI58" s="37"/>
      <c r="ASJ58" s="37"/>
      <c r="ASK58" s="37"/>
      <c r="ASL58" s="37"/>
      <c r="ASM58" s="37"/>
      <c r="ASN58" s="37"/>
      <c r="ASO58" s="37"/>
      <c r="ASP58" s="37"/>
      <c r="ASQ58" s="37"/>
      <c r="ASR58" s="37"/>
      <c r="ASS58" s="37"/>
      <c r="AST58" s="37"/>
      <c r="ASU58" s="37"/>
      <c r="ASV58" s="37"/>
      <c r="ASW58" s="37"/>
      <c r="ASX58" s="37"/>
      <c r="ASY58" s="37"/>
      <c r="ASZ58" s="37"/>
      <c r="ATA58" s="37"/>
      <c r="ATB58" s="37"/>
      <c r="ATC58" s="37"/>
      <c r="ATD58" s="37"/>
      <c r="ATE58" s="37"/>
      <c r="ATF58" s="37"/>
      <c r="ATG58" s="37"/>
      <c r="ATH58" s="37"/>
      <c r="ATI58" s="37"/>
      <c r="ATJ58" s="37"/>
      <c r="ATK58" s="37"/>
      <c r="ATL58" s="37"/>
      <c r="ATM58" s="37"/>
      <c r="ATN58" s="37"/>
      <c r="ATO58" s="37"/>
      <c r="ATP58" s="37"/>
      <c r="ATQ58" s="37"/>
      <c r="ATR58" s="37"/>
      <c r="ATS58" s="37"/>
      <c r="ATT58" s="37"/>
      <c r="ATU58" s="37"/>
      <c r="ATV58" s="37"/>
      <c r="ATW58" s="37"/>
      <c r="ATX58" s="37"/>
      <c r="ATY58" s="37"/>
      <c r="ATZ58" s="37"/>
      <c r="AUA58" s="37"/>
      <c r="AUB58" s="37"/>
      <c r="AUC58" s="37"/>
      <c r="AUD58" s="37"/>
      <c r="AUE58" s="37"/>
      <c r="AUF58" s="37"/>
      <c r="AUG58" s="37"/>
      <c r="AUH58" s="37"/>
      <c r="AUI58" s="37"/>
      <c r="AUJ58" s="37"/>
      <c r="AUK58" s="37"/>
      <c r="AUL58" s="37"/>
      <c r="AUM58" s="37"/>
      <c r="AUN58" s="37"/>
      <c r="AUO58" s="37"/>
      <c r="AUP58" s="37"/>
      <c r="AUQ58" s="37"/>
      <c r="AUR58" s="37"/>
      <c r="AUS58" s="37"/>
      <c r="AUT58" s="37"/>
      <c r="AUU58" s="37"/>
      <c r="AUV58" s="37"/>
      <c r="AUW58" s="37"/>
      <c r="AUX58" s="37"/>
      <c r="AUY58" s="37"/>
      <c r="AUZ58" s="37"/>
      <c r="AVA58" s="37"/>
      <c r="AVB58" s="37"/>
      <c r="AVC58" s="37"/>
      <c r="AVD58" s="37"/>
      <c r="AVE58" s="37"/>
      <c r="AVF58" s="37"/>
      <c r="AVG58" s="37"/>
      <c r="AVH58" s="37"/>
      <c r="AVI58" s="37"/>
      <c r="AVJ58" s="37"/>
      <c r="AVK58" s="37"/>
      <c r="AVL58" s="37"/>
      <c r="AVM58" s="37"/>
      <c r="AVN58" s="37"/>
      <c r="AVO58" s="37"/>
      <c r="AVP58" s="37"/>
      <c r="AVQ58" s="37"/>
      <c r="AVR58" s="37"/>
      <c r="AVS58" s="37"/>
      <c r="AVT58" s="37"/>
      <c r="AVU58" s="37"/>
      <c r="AVV58" s="37"/>
      <c r="AVW58" s="37"/>
      <c r="AVX58" s="37"/>
      <c r="AVY58" s="37"/>
      <c r="AVZ58" s="37"/>
      <c r="AWA58" s="37"/>
      <c r="AWB58" s="37"/>
      <c r="AWC58" s="37"/>
      <c r="AWD58" s="37"/>
      <c r="AWE58" s="37"/>
      <c r="AWF58" s="37"/>
      <c r="AWG58" s="37"/>
      <c r="AWH58" s="37"/>
      <c r="AWI58" s="37"/>
      <c r="AWJ58" s="37"/>
      <c r="AWK58" s="37"/>
      <c r="AWL58" s="37"/>
      <c r="AWM58" s="37"/>
      <c r="AWN58" s="37"/>
      <c r="AWO58" s="37"/>
      <c r="AWP58" s="37"/>
      <c r="AWQ58" s="37"/>
      <c r="AWR58" s="37"/>
      <c r="AWS58" s="37"/>
      <c r="AWT58" s="37"/>
      <c r="AWU58" s="37"/>
      <c r="AWV58" s="37"/>
      <c r="AWW58" s="37"/>
      <c r="AWX58" s="37"/>
      <c r="AWY58" s="37"/>
      <c r="AWZ58" s="37"/>
      <c r="AXA58" s="37"/>
      <c r="AXB58" s="37"/>
      <c r="AXC58" s="37"/>
      <c r="AXD58" s="37"/>
      <c r="AXE58" s="37"/>
      <c r="AXF58" s="37"/>
      <c r="AXG58" s="37"/>
      <c r="AXH58" s="37"/>
      <c r="AXI58" s="37"/>
      <c r="AXJ58" s="37"/>
      <c r="AXK58" s="37"/>
      <c r="AXL58" s="37"/>
      <c r="AXM58" s="37"/>
      <c r="AXN58" s="37"/>
      <c r="AXO58" s="37"/>
      <c r="AXP58" s="37"/>
      <c r="AXQ58" s="37"/>
      <c r="AXR58" s="37"/>
      <c r="AXS58" s="37"/>
      <c r="AXT58" s="37"/>
      <c r="AXU58" s="37"/>
      <c r="AXV58" s="37"/>
      <c r="AXW58" s="37"/>
      <c r="AXX58" s="37"/>
      <c r="AXY58" s="37"/>
      <c r="AXZ58" s="37"/>
      <c r="AYA58" s="37"/>
      <c r="AYB58" s="37"/>
      <c r="AYC58" s="37"/>
      <c r="AYD58" s="37"/>
      <c r="AYE58" s="37"/>
      <c r="AYF58" s="37"/>
      <c r="AYG58" s="37"/>
      <c r="AYH58" s="37"/>
      <c r="AYI58" s="37"/>
      <c r="AYJ58" s="37"/>
      <c r="AYK58" s="37"/>
      <c r="AYL58" s="37"/>
      <c r="AYM58" s="37"/>
      <c r="AYN58" s="37"/>
      <c r="AYO58" s="37"/>
      <c r="AYP58" s="37"/>
      <c r="AYQ58" s="37"/>
      <c r="AYR58" s="37"/>
      <c r="AYS58" s="37"/>
      <c r="AYT58" s="37"/>
      <c r="AYU58" s="37"/>
      <c r="AYV58" s="37"/>
      <c r="AYW58" s="37"/>
      <c r="AYX58" s="37"/>
      <c r="AYY58" s="37"/>
      <c r="AYZ58" s="37"/>
      <c r="AZA58" s="37"/>
      <c r="AZB58" s="37"/>
      <c r="AZC58" s="37"/>
      <c r="AZD58" s="37"/>
      <c r="AZE58" s="37"/>
      <c r="AZF58" s="37"/>
      <c r="AZG58" s="37"/>
      <c r="AZH58" s="37"/>
      <c r="AZI58" s="37"/>
      <c r="AZJ58" s="37"/>
      <c r="AZK58" s="37"/>
      <c r="AZL58" s="37"/>
      <c r="AZM58" s="37"/>
      <c r="AZN58" s="37"/>
      <c r="AZO58" s="37"/>
      <c r="AZP58" s="37"/>
      <c r="AZQ58" s="37"/>
      <c r="AZR58" s="37"/>
      <c r="AZS58" s="37"/>
      <c r="AZT58" s="37"/>
      <c r="AZU58" s="37"/>
      <c r="AZV58" s="37"/>
      <c r="AZW58" s="37"/>
      <c r="AZX58" s="37"/>
      <c r="AZY58" s="37"/>
      <c r="AZZ58" s="37"/>
      <c r="BAA58" s="37"/>
      <c r="BAB58" s="37"/>
      <c r="BAC58" s="37"/>
      <c r="BAD58" s="37"/>
      <c r="BAE58" s="37"/>
      <c r="BAF58" s="37"/>
      <c r="BAG58" s="37"/>
      <c r="BAH58" s="37"/>
      <c r="BAI58" s="37"/>
      <c r="BAJ58" s="37"/>
      <c r="BAK58" s="37"/>
      <c r="BAL58" s="37"/>
      <c r="BAM58" s="37"/>
      <c r="BAN58" s="37"/>
      <c r="BAO58" s="37"/>
      <c r="BAP58" s="37"/>
      <c r="BAQ58" s="37"/>
      <c r="BAR58" s="37"/>
      <c r="BAS58" s="37"/>
      <c r="BAT58" s="37"/>
      <c r="BAU58" s="37"/>
      <c r="BAV58" s="37"/>
      <c r="BAW58" s="37"/>
      <c r="BAX58" s="37"/>
      <c r="BAY58" s="37"/>
      <c r="BAZ58" s="37"/>
      <c r="BBA58" s="37"/>
      <c r="BBB58" s="37"/>
      <c r="BBC58" s="37"/>
      <c r="BBD58" s="37"/>
      <c r="BBE58" s="37"/>
      <c r="BBF58" s="37"/>
      <c r="BBG58" s="37"/>
      <c r="BBH58" s="37"/>
      <c r="BBI58" s="37"/>
      <c r="BBJ58" s="37"/>
      <c r="BBK58" s="37"/>
      <c r="BBL58" s="37"/>
      <c r="BBM58" s="37"/>
      <c r="BBN58" s="37"/>
      <c r="BBO58" s="37"/>
      <c r="BBP58" s="37"/>
      <c r="BBQ58" s="37"/>
      <c r="BBR58" s="37"/>
      <c r="BBS58" s="37"/>
      <c r="BBT58" s="37"/>
      <c r="BBU58" s="37"/>
      <c r="BBV58" s="37"/>
      <c r="BBW58" s="37"/>
      <c r="BBX58" s="37"/>
      <c r="BBY58" s="37"/>
      <c r="BBZ58" s="37"/>
      <c r="BCA58" s="37"/>
      <c r="BCB58" s="37"/>
      <c r="BCC58" s="37"/>
      <c r="BCD58" s="37"/>
      <c r="BCE58" s="37"/>
      <c r="BCF58" s="37"/>
      <c r="BCG58" s="37"/>
      <c r="BCH58" s="37"/>
      <c r="BCI58" s="37"/>
      <c r="BCJ58" s="37"/>
      <c r="BCK58" s="37"/>
      <c r="BCL58" s="37"/>
      <c r="BCM58" s="37"/>
      <c r="BCN58" s="37"/>
      <c r="BCO58" s="37"/>
      <c r="BCP58" s="37"/>
      <c r="BCQ58" s="37"/>
      <c r="BCR58" s="37"/>
      <c r="BCS58" s="37"/>
      <c r="BCT58" s="37"/>
      <c r="BCU58" s="37"/>
      <c r="BCV58" s="37"/>
      <c r="BCW58" s="37"/>
      <c r="BCX58" s="37"/>
      <c r="BCY58" s="37"/>
      <c r="BCZ58" s="37"/>
      <c r="BDA58" s="37"/>
      <c r="BDB58" s="37"/>
      <c r="BDC58" s="37"/>
      <c r="BDD58" s="37"/>
      <c r="BDE58" s="37"/>
      <c r="BDF58" s="37"/>
      <c r="BDG58" s="37"/>
      <c r="BDH58" s="37"/>
      <c r="BDI58" s="37"/>
      <c r="BDJ58" s="37"/>
      <c r="BDK58" s="37"/>
      <c r="BDL58" s="37"/>
      <c r="BDM58" s="37"/>
      <c r="BDN58" s="37"/>
      <c r="BDO58" s="37"/>
      <c r="BDP58" s="37"/>
      <c r="BDQ58" s="37"/>
      <c r="BDR58" s="37"/>
      <c r="BDS58" s="37"/>
      <c r="BDT58" s="37"/>
      <c r="BDU58" s="37"/>
      <c r="BDV58" s="37"/>
    </row>
    <row r="59" spans="1:1478" ht="15" customHeight="1" x14ac:dyDescent="0.25">
      <c r="A59" s="18"/>
      <c r="B59" s="18"/>
      <c r="C59" s="19">
        <v>3132</v>
      </c>
      <c r="D59" s="19" t="s">
        <v>42</v>
      </c>
      <c r="E59" s="88">
        <v>17326470.460000001</v>
      </c>
      <c r="F59" s="117">
        <v>22307042</v>
      </c>
      <c r="G59" s="40">
        <v>23818982</v>
      </c>
      <c r="H59" s="40">
        <v>24532902</v>
      </c>
      <c r="I59" s="41">
        <v>25268252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  <c r="HG59" s="43"/>
      <c r="HH59" s="43"/>
      <c r="HI59" s="43"/>
      <c r="HJ59" s="43"/>
      <c r="HK59" s="43"/>
      <c r="HL59" s="43"/>
      <c r="HM59" s="43"/>
      <c r="HN59" s="43"/>
      <c r="HO59" s="43"/>
      <c r="HP59" s="43"/>
      <c r="HQ59" s="43"/>
      <c r="HR59" s="43"/>
      <c r="HS59" s="43"/>
      <c r="HT59" s="43"/>
      <c r="HU59" s="43"/>
      <c r="HV59" s="43"/>
      <c r="HW59" s="43"/>
      <c r="HX59" s="43"/>
      <c r="HY59" s="43"/>
      <c r="HZ59" s="43"/>
      <c r="IA59" s="43"/>
      <c r="IB59" s="43"/>
      <c r="IC59" s="43"/>
      <c r="ID59" s="43"/>
      <c r="IE59" s="43"/>
      <c r="IF59" s="43"/>
      <c r="IG59" s="43"/>
      <c r="IH59" s="43"/>
      <c r="II59" s="43"/>
      <c r="IJ59" s="43"/>
      <c r="IK59" s="43"/>
      <c r="IL59" s="43"/>
      <c r="IM59" s="43"/>
      <c r="IN59" s="43"/>
      <c r="IO59" s="43"/>
      <c r="IP59" s="43"/>
      <c r="IQ59" s="43"/>
      <c r="IR59" s="43"/>
      <c r="IS59" s="43"/>
      <c r="IT59" s="43"/>
      <c r="IU59" s="43"/>
      <c r="IV59" s="43"/>
      <c r="IW59" s="43"/>
      <c r="IX59" s="43"/>
      <c r="IY59" s="43"/>
      <c r="IZ59" s="43"/>
      <c r="JA59" s="43"/>
      <c r="JB59" s="43"/>
      <c r="JC59" s="43"/>
      <c r="JD59" s="43"/>
      <c r="JE59" s="43"/>
      <c r="JF59" s="43"/>
      <c r="JG59" s="43"/>
      <c r="JH59" s="43"/>
      <c r="JI59" s="43"/>
      <c r="JJ59" s="43"/>
      <c r="JK59" s="43"/>
      <c r="JL59" s="43"/>
      <c r="JM59" s="43"/>
      <c r="JN59" s="43"/>
      <c r="JO59" s="43"/>
      <c r="JP59" s="43"/>
      <c r="JQ59" s="43"/>
      <c r="JR59" s="43"/>
      <c r="JS59" s="43"/>
      <c r="JT59" s="43"/>
      <c r="JU59" s="43"/>
      <c r="JV59" s="43"/>
      <c r="JW59" s="43"/>
      <c r="JX59" s="43"/>
      <c r="JY59" s="43"/>
      <c r="JZ59" s="43"/>
      <c r="KA59" s="43"/>
      <c r="KB59" s="43"/>
      <c r="KC59" s="43"/>
      <c r="KD59" s="43"/>
      <c r="KE59" s="43"/>
      <c r="KF59" s="43"/>
      <c r="KG59" s="43"/>
      <c r="KH59" s="43"/>
      <c r="KI59" s="43"/>
      <c r="KJ59" s="43"/>
      <c r="KK59" s="43"/>
      <c r="KL59" s="43"/>
      <c r="KM59" s="43"/>
      <c r="KN59" s="43"/>
      <c r="KO59" s="43"/>
      <c r="KP59" s="43"/>
      <c r="KQ59" s="43"/>
      <c r="KR59" s="43"/>
      <c r="KS59" s="43"/>
      <c r="KT59" s="43"/>
      <c r="KU59" s="43"/>
      <c r="KV59" s="43"/>
      <c r="KW59" s="43"/>
      <c r="KX59" s="43"/>
      <c r="KY59" s="43"/>
      <c r="KZ59" s="43"/>
      <c r="LA59" s="43"/>
      <c r="LB59" s="43"/>
      <c r="LC59" s="43"/>
      <c r="LD59" s="43"/>
      <c r="LE59" s="43"/>
      <c r="LF59" s="43"/>
      <c r="LG59" s="43"/>
      <c r="LH59" s="43"/>
      <c r="LI59" s="43"/>
      <c r="LJ59" s="43"/>
      <c r="LK59" s="43"/>
      <c r="LL59" s="43"/>
      <c r="LM59" s="43"/>
      <c r="LN59" s="43"/>
      <c r="LO59" s="43"/>
      <c r="LP59" s="43"/>
      <c r="LQ59" s="43"/>
      <c r="LR59" s="43"/>
      <c r="LS59" s="43"/>
      <c r="LT59" s="43"/>
      <c r="LU59" s="43"/>
      <c r="LV59" s="43"/>
      <c r="LW59" s="43"/>
      <c r="LX59" s="43"/>
      <c r="LY59" s="43"/>
      <c r="LZ59" s="43"/>
      <c r="MA59" s="43"/>
      <c r="MB59" s="43"/>
      <c r="MC59" s="43"/>
      <c r="MD59" s="43"/>
      <c r="ME59" s="43"/>
      <c r="MF59" s="43"/>
      <c r="MG59" s="43"/>
      <c r="MH59" s="43"/>
      <c r="MI59" s="43"/>
      <c r="MJ59" s="43"/>
      <c r="MK59" s="43"/>
      <c r="ML59" s="43"/>
      <c r="MM59" s="43"/>
      <c r="MN59" s="43"/>
      <c r="MO59" s="43"/>
      <c r="MP59" s="43"/>
      <c r="MQ59" s="43"/>
      <c r="MR59" s="43"/>
      <c r="MS59" s="43"/>
      <c r="MT59" s="43"/>
      <c r="MU59" s="43"/>
      <c r="MV59" s="43"/>
      <c r="MW59" s="43"/>
      <c r="MX59" s="43"/>
      <c r="MY59" s="43"/>
      <c r="MZ59" s="43"/>
      <c r="NA59" s="43"/>
      <c r="NB59" s="43"/>
      <c r="NC59" s="43"/>
      <c r="ND59" s="43"/>
      <c r="NE59" s="43"/>
      <c r="NF59" s="43"/>
      <c r="NG59" s="43"/>
      <c r="NH59" s="43"/>
      <c r="NI59" s="43"/>
      <c r="NJ59" s="43"/>
      <c r="NK59" s="43"/>
      <c r="NL59" s="43"/>
      <c r="NM59" s="43"/>
      <c r="NN59" s="43"/>
      <c r="NO59" s="43"/>
      <c r="NP59" s="43"/>
      <c r="NQ59" s="43"/>
      <c r="NR59" s="43"/>
      <c r="NS59" s="43"/>
      <c r="NT59" s="43"/>
      <c r="NU59" s="43"/>
      <c r="NV59" s="43"/>
      <c r="NW59" s="43"/>
      <c r="NX59" s="43"/>
      <c r="NY59" s="43"/>
      <c r="NZ59" s="43"/>
      <c r="OA59" s="43"/>
      <c r="OB59" s="43"/>
      <c r="OC59" s="43"/>
      <c r="OD59" s="43"/>
      <c r="OE59" s="43"/>
      <c r="OF59" s="43"/>
      <c r="OG59" s="43"/>
      <c r="OH59" s="43"/>
      <c r="OI59" s="43"/>
      <c r="OJ59" s="43"/>
      <c r="OK59" s="43"/>
      <c r="OL59" s="43"/>
      <c r="OM59" s="43"/>
      <c r="ON59" s="43"/>
      <c r="OO59" s="43"/>
      <c r="OP59" s="43"/>
      <c r="OQ59" s="43"/>
      <c r="OR59" s="43"/>
      <c r="OS59" s="43"/>
      <c r="OT59" s="43"/>
      <c r="OU59" s="43"/>
      <c r="OV59" s="43"/>
      <c r="OW59" s="43"/>
      <c r="OX59" s="43"/>
      <c r="OY59" s="43"/>
      <c r="OZ59" s="43"/>
      <c r="PA59" s="43"/>
      <c r="PB59" s="43"/>
      <c r="PC59" s="43"/>
      <c r="PD59" s="43"/>
      <c r="PE59" s="43"/>
      <c r="PF59" s="43"/>
      <c r="PG59" s="43"/>
      <c r="PH59" s="43"/>
      <c r="PI59" s="43"/>
      <c r="PJ59" s="43"/>
      <c r="PK59" s="43"/>
      <c r="PL59" s="43"/>
      <c r="PM59" s="43"/>
      <c r="PN59" s="43"/>
      <c r="PO59" s="43"/>
      <c r="PP59" s="43"/>
      <c r="PQ59" s="43"/>
      <c r="PR59" s="43"/>
      <c r="PS59" s="43"/>
      <c r="PT59" s="43"/>
      <c r="PU59" s="43"/>
      <c r="PV59" s="43"/>
      <c r="PW59" s="43"/>
      <c r="PX59" s="43"/>
      <c r="PY59" s="43"/>
      <c r="PZ59" s="43"/>
      <c r="QA59" s="43"/>
      <c r="QB59" s="43"/>
      <c r="QC59" s="43"/>
      <c r="QD59" s="43"/>
      <c r="QE59" s="43"/>
      <c r="QF59" s="43"/>
      <c r="QG59" s="43"/>
      <c r="QH59" s="43"/>
      <c r="QI59" s="43"/>
      <c r="QJ59" s="43"/>
      <c r="QK59" s="43"/>
      <c r="QL59" s="43"/>
      <c r="QM59" s="43"/>
      <c r="QN59" s="43"/>
      <c r="QO59" s="43"/>
      <c r="QP59" s="43"/>
      <c r="QQ59" s="43"/>
      <c r="QR59" s="43"/>
      <c r="QS59" s="43"/>
      <c r="QT59" s="43"/>
      <c r="QU59" s="43"/>
      <c r="QV59" s="43"/>
      <c r="QW59" s="43"/>
      <c r="QX59" s="43"/>
      <c r="QY59" s="43"/>
      <c r="QZ59" s="43"/>
      <c r="RA59" s="43"/>
      <c r="RB59" s="43"/>
      <c r="RC59" s="43"/>
      <c r="RD59" s="43"/>
      <c r="RE59" s="43"/>
      <c r="RF59" s="43"/>
      <c r="RG59" s="43"/>
      <c r="RH59" s="43"/>
      <c r="RI59" s="43"/>
      <c r="RJ59" s="43"/>
      <c r="RK59" s="43"/>
      <c r="RL59" s="43"/>
      <c r="RM59" s="43"/>
      <c r="RN59" s="43"/>
      <c r="RO59" s="43"/>
      <c r="RP59" s="43"/>
      <c r="RQ59" s="43"/>
      <c r="RR59" s="43"/>
      <c r="RS59" s="43"/>
      <c r="RT59" s="43"/>
      <c r="RU59" s="43"/>
      <c r="RV59" s="43"/>
      <c r="RW59" s="43"/>
      <c r="RX59" s="43"/>
      <c r="RY59" s="43"/>
      <c r="RZ59" s="43"/>
      <c r="SA59" s="43"/>
      <c r="SB59" s="43"/>
      <c r="SC59" s="43"/>
      <c r="SD59" s="43"/>
      <c r="SE59" s="43"/>
      <c r="SF59" s="43"/>
      <c r="SG59" s="43"/>
      <c r="SH59" s="43"/>
      <c r="SI59" s="43"/>
      <c r="SJ59" s="43"/>
      <c r="SK59" s="43"/>
      <c r="SL59" s="43"/>
      <c r="SM59" s="43"/>
      <c r="SN59" s="43"/>
      <c r="SO59" s="43"/>
      <c r="SP59" s="43"/>
      <c r="SQ59" s="43"/>
      <c r="SR59" s="43"/>
      <c r="SS59" s="43"/>
      <c r="ST59" s="43"/>
      <c r="SU59" s="43"/>
      <c r="SV59" s="43"/>
      <c r="SW59" s="43"/>
      <c r="SX59" s="43"/>
      <c r="SY59" s="43"/>
      <c r="SZ59" s="43"/>
      <c r="TA59" s="43"/>
      <c r="TB59" s="43"/>
      <c r="TC59" s="43"/>
      <c r="TD59" s="43"/>
      <c r="TE59" s="43"/>
      <c r="TF59" s="43"/>
      <c r="TG59" s="43"/>
      <c r="TH59" s="43"/>
      <c r="TI59" s="43"/>
      <c r="TJ59" s="43"/>
      <c r="TK59" s="43"/>
      <c r="TL59" s="43"/>
      <c r="TM59" s="43"/>
      <c r="TN59" s="43"/>
      <c r="TO59" s="43"/>
      <c r="TP59" s="43"/>
      <c r="TQ59" s="43"/>
      <c r="TR59" s="43"/>
      <c r="TS59" s="43"/>
      <c r="TT59" s="43"/>
      <c r="TU59" s="43"/>
      <c r="TV59" s="43"/>
      <c r="TW59" s="43"/>
      <c r="TX59" s="43"/>
      <c r="TY59" s="43"/>
      <c r="TZ59" s="43"/>
      <c r="UA59" s="43"/>
      <c r="UB59" s="43"/>
      <c r="UC59" s="43"/>
      <c r="UD59" s="43"/>
      <c r="UE59" s="43"/>
      <c r="UF59" s="43"/>
      <c r="UG59" s="43"/>
      <c r="UH59" s="43"/>
      <c r="UI59" s="43"/>
      <c r="UJ59" s="43"/>
      <c r="UK59" s="43"/>
      <c r="UL59" s="43"/>
      <c r="UM59" s="43"/>
      <c r="UN59" s="43"/>
      <c r="UO59" s="43"/>
      <c r="UP59" s="43"/>
      <c r="UQ59" s="43"/>
      <c r="UR59" s="43"/>
      <c r="US59" s="43"/>
      <c r="UT59" s="43"/>
      <c r="UU59" s="43"/>
      <c r="UV59" s="43"/>
      <c r="UW59" s="43"/>
      <c r="UX59" s="43"/>
      <c r="UY59" s="43"/>
      <c r="UZ59" s="43"/>
      <c r="VA59" s="43"/>
      <c r="VB59" s="43"/>
      <c r="VC59" s="43"/>
      <c r="VD59" s="43"/>
      <c r="VE59" s="43"/>
      <c r="VF59" s="43"/>
      <c r="VG59" s="43"/>
      <c r="VH59" s="43"/>
      <c r="VI59" s="43"/>
      <c r="VJ59" s="43"/>
      <c r="VK59" s="43"/>
      <c r="VL59" s="43"/>
      <c r="VM59" s="43"/>
      <c r="VN59" s="43"/>
      <c r="VO59" s="43"/>
      <c r="VP59" s="43"/>
      <c r="VQ59" s="43"/>
      <c r="VR59" s="43"/>
      <c r="VS59" s="43"/>
      <c r="VT59" s="43"/>
      <c r="VU59" s="43"/>
      <c r="VV59" s="43"/>
      <c r="VW59" s="43"/>
      <c r="VX59" s="43"/>
      <c r="VY59" s="43"/>
      <c r="VZ59" s="43"/>
      <c r="WA59" s="43"/>
      <c r="WB59" s="43"/>
      <c r="WC59" s="43"/>
      <c r="WD59" s="43"/>
      <c r="WE59" s="43"/>
      <c r="WF59" s="43"/>
      <c r="WG59" s="43"/>
      <c r="WH59" s="43"/>
      <c r="WI59" s="43"/>
      <c r="WJ59" s="43"/>
      <c r="WK59" s="43"/>
      <c r="WL59" s="43"/>
      <c r="WM59" s="43"/>
      <c r="WN59" s="43"/>
      <c r="WO59" s="43"/>
      <c r="WP59" s="43"/>
      <c r="WQ59" s="43"/>
      <c r="WR59" s="43"/>
      <c r="WS59" s="43"/>
      <c r="WT59" s="43"/>
      <c r="WU59" s="43"/>
      <c r="WV59" s="43"/>
      <c r="WW59" s="43"/>
      <c r="WX59" s="43"/>
      <c r="WY59" s="43"/>
      <c r="WZ59" s="43"/>
      <c r="XA59" s="43"/>
      <c r="XB59" s="43"/>
      <c r="XC59" s="43"/>
      <c r="XD59" s="43"/>
      <c r="XE59" s="43"/>
      <c r="XF59" s="43"/>
      <c r="XG59" s="43"/>
      <c r="XH59" s="43"/>
      <c r="XI59" s="43"/>
      <c r="XJ59" s="43"/>
      <c r="XK59" s="43"/>
      <c r="XL59" s="43"/>
      <c r="XM59" s="43"/>
      <c r="XN59" s="43"/>
      <c r="XO59" s="43"/>
      <c r="XP59" s="43"/>
      <c r="XQ59" s="43"/>
      <c r="XR59" s="43"/>
      <c r="XS59" s="43"/>
      <c r="XT59" s="43"/>
      <c r="XU59" s="43"/>
      <c r="XV59" s="43"/>
      <c r="XW59" s="43"/>
      <c r="XX59" s="43"/>
      <c r="XY59" s="43"/>
      <c r="XZ59" s="43"/>
      <c r="YA59" s="43"/>
      <c r="YB59" s="43"/>
      <c r="YC59" s="43"/>
      <c r="YD59" s="43"/>
      <c r="YE59" s="43"/>
      <c r="YF59" s="43"/>
      <c r="YG59" s="43"/>
      <c r="YH59" s="43"/>
      <c r="YI59" s="43"/>
      <c r="YJ59" s="43"/>
      <c r="YK59" s="43"/>
      <c r="YL59" s="43"/>
      <c r="YM59" s="43"/>
      <c r="YN59" s="43"/>
      <c r="YO59" s="43"/>
      <c r="YP59" s="43"/>
      <c r="YQ59" s="43"/>
      <c r="YR59" s="43"/>
      <c r="YS59" s="43"/>
      <c r="YT59" s="43"/>
      <c r="YU59" s="43"/>
      <c r="YV59" s="43"/>
      <c r="YW59" s="43"/>
      <c r="YX59" s="43"/>
      <c r="YY59" s="43"/>
      <c r="YZ59" s="43"/>
      <c r="ZA59" s="43"/>
      <c r="ZB59" s="43"/>
      <c r="ZC59" s="43"/>
      <c r="ZD59" s="43"/>
      <c r="ZE59" s="43"/>
      <c r="ZF59" s="43"/>
      <c r="ZG59" s="43"/>
      <c r="ZH59" s="43"/>
      <c r="ZI59" s="43"/>
      <c r="ZJ59" s="43"/>
      <c r="ZK59" s="43"/>
      <c r="ZL59" s="43"/>
      <c r="ZM59" s="43"/>
      <c r="ZN59" s="43"/>
      <c r="ZO59" s="43"/>
      <c r="ZP59" s="43"/>
      <c r="ZQ59" s="43"/>
      <c r="ZR59" s="43"/>
      <c r="ZS59" s="43"/>
      <c r="ZT59" s="43"/>
      <c r="ZU59" s="43"/>
      <c r="ZV59" s="43"/>
      <c r="ZW59" s="43"/>
      <c r="ZX59" s="43"/>
      <c r="ZY59" s="43"/>
      <c r="ZZ59" s="43"/>
      <c r="AAA59" s="43"/>
      <c r="AAB59" s="43"/>
      <c r="AAC59" s="43"/>
      <c r="AAD59" s="43"/>
      <c r="AAE59" s="43"/>
      <c r="AAF59" s="43"/>
      <c r="AAG59" s="43"/>
      <c r="AAH59" s="43"/>
      <c r="AAI59" s="43"/>
      <c r="AAJ59" s="43"/>
      <c r="AAK59" s="43"/>
      <c r="AAL59" s="43"/>
      <c r="AAM59" s="43"/>
      <c r="AAN59" s="43"/>
      <c r="AAO59" s="43"/>
      <c r="AAP59" s="43"/>
      <c r="AAQ59" s="43"/>
      <c r="AAR59" s="43"/>
      <c r="AAS59" s="43"/>
      <c r="AAT59" s="43"/>
      <c r="AAU59" s="43"/>
      <c r="AAV59" s="43"/>
      <c r="AAW59" s="43"/>
      <c r="AAX59" s="43"/>
      <c r="AAY59" s="43"/>
      <c r="AAZ59" s="43"/>
      <c r="ABA59" s="43"/>
      <c r="ABB59" s="43"/>
      <c r="ABC59" s="43"/>
      <c r="ABD59" s="43"/>
      <c r="ABE59" s="43"/>
      <c r="ABF59" s="43"/>
      <c r="ABG59" s="43"/>
      <c r="ABH59" s="43"/>
      <c r="ABI59" s="43"/>
      <c r="ABJ59" s="43"/>
      <c r="ABK59" s="43"/>
      <c r="ABL59" s="43"/>
      <c r="ABM59" s="43"/>
      <c r="ABN59" s="43"/>
      <c r="ABO59" s="43"/>
      <c r="ABP59" s="43"/>
      <c r="ABQ59" s="43"/>
      <c r="ABR59" s="43"/>
      <c r="ABS59" s="43"/>
      <c r="ABT59" s="43"/>
      <c r="ABU59" s="43"/>
      <c r="ABV59" s="43"/>
      <c r="ABW59" s="43"/>
      <c r="ABX59" s="43"/>
      <c r="ABY59" s="43"/>
      <c r="ABZ59" s="43"/>
      <c r="ACA59" s="43"/>
      <c r="ACB59" s="43"/>
      <c r="ACC59" s="43"/>
      <c r="ACD59" s="43"/>
      <c r="ACE59" s="43"/>
      <c r="ACF59" s="43"/>
      <c r="ACG59" s="43"/>
      <c r="ACH59" s="43"/>
      <c r="ACI59" s="43"/>
      <c r="ACJ59" s="43"/>
      <c r="ACK59" s="43"/>
      <c r="ACL59" s="43"/>
      <c r="ACM59" s="43"/>
      <c r="ACN59" s="43"/>
      <c r="ACO59" s="43"/>
      <c r="ACP59" s="43"/>
      <c r="ACQ59" s="43"/>
      <c r="ACR59" s="43"/>
      <c r="ACS59" s="43"/>
      <c r="ACT59" s="43"/>
      <c r="ACU59" s="43"/>
      <c r="ACV59" s="43"/>
      <c r="ACW59" s="43"/>
      <c r="ACX59" s="43"/>
      <c r="ACY59" s="43"/>
      <c r="ACZ59" s="43"/>
      <c r="ADA59" s="43"/>
      <c r="ADB59" s="43"/>
      <c r="ADC59" s="43"/>
      <c r="ADD59" s="43"/>
      <c r="ADE59" s="43"/>
      <c r="ADF59" s="43"/>
      <c r="ADG59" s="43"/>
      <c r="ADH59" s="43"/>
      <c r="ADI59" s="43"/>
      <c r="ADJ59" s="43"/>
      <c r="ADK59" s="43"/>
      <c r="ADL59" s="43"/>
      <c r="ADM59" s="43"/>
      <c r="ADN59" s="43"/>
      <c r="ADO59" s="43"/>
      <c r="ADP59" s="43"/>
      <c r="ADQ59" s="43"/>
      <c r="ADR59" s="43"/>
      <c r="ADS59" s="43"/>
      <c r="ADT59" s="43"/>
      <c r="ADU59" s="43"/>
      <c r="ADV59" s="43"/>
      <c r="ADW59" s="43"/>
      <c r="ADX59" s="43"/>
      <c r="ADY59" s="43"/>
      <c r="ADZ59" s="43"/>
      <c r="AEA59" s="43"/>
      <c r="AEB59" s="43"/>
      <c r="AEC59" s="43"/>
      <c r="AED59" s="43"/>
      <c r="AEE59" s="43"/>
      <c r="AEF59" s="43"/>
      <c r="AEG59" s="43"/>
      <c r="AEH59" s="43"/>
      <c r="AEI59" s="43"/>
      <c r="AEJ59" s="43"/>
      <c r="AEK59" s="43"/>
      <c r="AEL59" s="43"/>
      <c r="AEM59" s="43"/>
      <c r="AEN59" s="43"/>
      <c r="AEO59" s="43"/>
      <c r="AEP59" s="43"/>
      <c r="AEQ59" s="43"/>
      <c r="AER59" s="43"/>
      <c r="AES59" s="43"/>
      <c r="AET59" s="43"/>
      <c r="AEU59" s="43"/>
      <c r="AEV59" s="43"/>
      <c r="AEW59" s="43"/>
      <c r="AEX59" s="43"/>
      <c r="AEY59" s="43"/>
      <c r="AEZ59" s="43"/>
      <c r="AFA59" s="43"/>
      <c r="AFB59" s="43"/>
      <c r="AFC59" s="43"/>
      <c r="AFD59" s="43"/>
      <c r="AFE59" s="43"/>
      <c r="AFF59" s="43"/>
      <c r="AFG59" s="43"/>
      <c r="AFH59" s="43"/>
      <c r="AFI59" s="43"/>
      <c r="AFJ59" s="43"/>
      <c r="AFK59" s="43"/>
      <c r="AFL59" s="43"/>
      <c r="AFM59" s="43"/>
      <c r="AFN59" s="43"/>
      <c r="AFO59" s="43"/>
      <c r="AFP59" s="43"/>
      <c r="AFQ59" s="43"/>
      <c r="AFR59" s="43"/>
      <c r="AFS59" s="43"/>
      <c r="AFT59" s="43"/>
      <c r="AFU59" s="43"/>
      <c r="AFV59" s="43"/>
      <c r="AFW59" s="43"/>
      <c r="AFX59" s="43"/>
      <c r="AFY59" s="43"/>
      <c r="AFZ59" s="43"/>
      <c r="AGA59" s="43"/>
      <c r="AGB59" s="43"/>
      <c r="AGC59" s="43"/>
      <c r="AGD59" s="43"/>
      <c r="AGE59" s="43"/>
      <c r="AGF59" s="43"/>
      <c r="AGG59" s="43"/>
      <c r="AGH59" s="43"/>
      <c r="AGI59" s="43"/>
      <c r="AGJ59" s="43"/>
      <c r="AGK59" s="43"/>
      <c r="AGL59" s="43"/>
      <c r="AGM59" s="43"/>
      <c r="AGN59" s="43"/>
      <c r="AGO59" s="43"/>
      <c r="AGP59" s="43"/>
      <c r="AGQ59" s="43"/>
      <c r="AGR59" s="43"/>
      <c r="AGS59" s="43"/>
      <c r="AGT59" s="43"/>
      <c r="AGU59" s="43"/>
      <c r="AGV59" s="43"/>
      <c r="AGW59" s="43"/>
      <c r="AGX59" s="43"/>
      <c r="AGY59" s="43"/>
      <c r="AGZ59" s="43"/>
      <c r="AHA59" s="43"/>
      <c r="AHB59" s="43"/>
      <c r="AHC59" s="43"/>
      <c r="AHD59" s="43"/>
      <c r="AHE59" s="43"/>
      <c r="AHF59" s="43"/>
      <c r="AHG59" s="43"/>
      <c r="AHH59" s="43"/>
      <c r="AHI59" s="43"/>
      <c r="AHJ59" s="43"/>
      <c r="AHK59" s="43"/>
      <c r="AHL59" s="43"/>
      <c r="AHM59" s="43"/>
      <c r="AHN59" s="43"/>
      <c r="AHO59" s="43"/>
      <c r="AHP59" s="43"/>
      <c r="AHQ59" s="43"/>
      <c r="AHR59" s="43"/>
      <c r="AHS59" s="43"/>
      <c r="AHT59" s="43"/>
      <c r="AHU59" s="43"/>
      <c r="AHV59" s="43"/>
      <c r="AHW59" s="43"/>
      <c r="AHX59" s="43"/>
      <c r="AHY59" s="43"/>
      <c r="AHZ59" s="43"/>
      <c r="AIA59" s="43"/>
      <c r="AIB59" s="43"/>
      <c r="AIC59" s="43"/>
      <c r="AID59" s="43"/>
      <c r="AIE59" s="43"/>
      <c r="AIF59" s="43"/>
      <c r="AIG59" s="43"/>
      <c r="AIH59" s="43"/>
      <c r="AII59" s="43"/>
      <c r="AIJ59" s="43"/>
      <c r="AIK59" s="43"/>
      <c r="AIL59" s="43"/>
      <c r="AIM59" s="43"/>
      <c r="AIN59" s="43"/>
      <c r="AIO59" s="43"/>
      <c r="AIP59" s="43"/>
      <c r="AIQ59" s="43"/>
      <c r="AIR59" s="43"/>
      <c r="AIS59" s="43"/>
      <c r="AIT59" s="43"/>
      <c r="AIU59" s="43"/>
      <c r="AIV59" s="43"/>
      <c r="AIW59" s="43"/>
      <c r="AIX59" s="43"/>
      <c r="AIY59" s="43"/>
      <c r="AIZ59" s="43"/>
      <c r="AJA59" s="43"/>
      <c r="AJB59" s="43"/>
      <c r="AJC59" s="43"/>
      <c r="AJD59" s="43"/>
      <c r="AJE59" s="43"/>
      <c r="AJF59" s="43"/>
      <c r="AJG59" s="43"/>
      <c r="AJH59" s="43"/>
      <c r="AJI59" s="43"/>
      <c r="AJJ59" s="43"/>
      <c r="AJK59" s="43"/>
      <c r="AJL59" s="43"/>
      <c r="AJM59" s="43"/>
      <c r="AJN59" s="43"/>
      <c r="AJO59" s="43"/>
      <c r="AJP59" s="43"/>
      <c r="AJQ59" s="43"/>
      <c r="AJR59" s="43"/>
      <c r="AJS59" s="43"/>
      <c r="AJT59" s="43"/>
      <c r="AJU59" s="43"/>
      <c r="AJV59" s="43"/>
      <c r="AJW59" s="43"/>
      <c r="AJX59" s="43"/>
      <c r="AJY59" s="43"/>
      <c r="AJZ59" s="43"/>
      <c r="AKA59" s="43"/>
      <c r="AKB59" s="43"/>
      <c r="AKC59" s="43"/>
      <c r="AKD59" s="43"/>
      <c r="AKE59" s="43"/>
      <c r="AKF59" s="43"/>
      <c r="AKG59" s="43"/>
      <c r="AKH59" s="43"/>
      <c r="AKI59" s="43"/>
      <c r="AKJ59" s="43"/>
      <c r="AKK59" s="43"/>
      <c r="AKL59" s="43"/>
      <c r="AKM59" s="43"/>
      <c r="AKN59" s="43"/>
      <c r="AKO59" s="43"/>
      <c r="AKP59" s="43"/>
      <c r="AKQ59" s="43"/>
      <c r="AKR59" s="43"/>
      <c r="AKS59" s="43"/>
      <c r="AKT59" s="43"/>
      <c r="AKU59" s="43"/>
      <c r="AKV59" s="43"/>
      <c r="AKW59" s="43"/>
      <c r="AKX59" s="43"/>
      <c r="AKY59" s="43"/>
      <c r="AKZ59" s="43"/>
      <c r="ALA59" s="43"/>
      <c r="ALB59" s="43"/>
      <c r="ALC59" s="43"/>
      <c r="ALD59" s="43"/>
      <c r="ALE59" s="43"/>
      <c r="ALF59" s="43"/>
      <c r="ALG59" s="43"/>
      <c r="ALH59" s="43"/>
      <c r="ALI59" s="43"/>
      <c r="ALJ59" s="43"/>
      <c r="ALK59" s="43"/>
      <c r="ALL59" s="43"/>
      <c r="ALM59" s="43"/>
      <c r="ALN59" s="43"/>
      <c r="ALO59" s="43"/>
      <c r="ALP59" s="43"/>
      <c r="ALQ59" s="43"/>
      <c r="ALR59" s="43"/>
      <c r="ALS59" s="43"/>
      <c r="ALT59" s="43"/>
      <c r="ALU59" s="43"/>
      <c r="ALV59" s="43"/>
      <c r="ALW59" s="43"/>
      <c r="ALX59" s="43"/>
      <c r="ALY59" s="43"/>
      <c r="ALZ59" s="43"/>
      <c r="AMA59" s="43"/>
      <c r="AMB59" s="43"/>
      <c r="AMC59" s="43"/>
      <c r="AMD59" s="43"/>
      <c r="AME59" s="43"/>
      <c r="AMF59" s="43"/>
      <c r="AMG59" s="43"/>
      <c r="AMH59" s="43"/>
      <c r="AMI59" s="43"/>
      <c r="AMJ59" s="43"/>
      <c r="AMK59" s="43"/>
      <c r="AML59" s="43"/>
      <c r="AMM59" s="43"/>
      <c r="AMN59" s="43"/>
      <c r="AMO59" s="43"/>
      <c r="AMP59" s="43"/>
      <c r="AMQ59" s="43"/>
      <c r="AMR59" s="43"/>
      <c r="AMS59" s="43"/>
      <c r="AMT59" s="43"/>
      <c r="AMU59" s="43"/>
      <c r="AMV59" s="43"/>
      <c r="AMW59" s="43"/>
      <c r="AMX59" s="43"/>
      <c r="AMY59" s="43"/>
      <c r="AMZ59" s="43"/>
      <c r="ANA59" s="43"/>
      <c r="ANB59" s="43"/>
      <c r="ANC59" s="43"/>
      <c r="AND59" s="43"/>
      <c r="ANE59" s="43"/>
      <c r="ANF59" s="43"/>
      <c r="ANG59" s="43"/>
      <c r="ANH59" s="43"/>
      <c r="ANI59" s="43"/>
      <c r="ANJ59" s="43"/>
      <c r="ANK59" s="43"/>
      <c r="ANL59" s="43"/>
      <c r="ANM59" s="43"/>
      <c r="ANN59" s="43"/>
      <c r="ANO59" s="43"/>
      <c r="ANP59" s="43"/>
      <c r="ANQ59" s="43"/>
      <c r="ANR59" s="43"/>
      <c r="ANS59" s="43"/>
      <c r="ANT59" s="43"/>
      <c r="ANU59" s="43"/>
      <c r="ANV59" s="43"/>
      <c r="ANW59" s="43"/>
      <c r="ANX59" s="43"/>
      <c r="ANY59" s="43"/>
      <c r="ANZ59" s="43"/>
      <c r="AOA59" s="43"/>
      <c r="AOB59" s="43"/>
      <c r="AOC59" s="43"/>
      <c r="AOD59" s="43"/>
      <c r="AOE59" s="43"/>
      <c r="AOF59" s="43"/>
      <c r="AOG59" s="43"/>
      <c r="AOH59" s="43"/>
      <c r="AOI59" s="43"/>
      <c r="AOJ59" s="43"/>
      <c r="AOK59" s="43"/>
      <c r="AOL59" s="43"/>
      <c r="AOM59" s="43"/>
      <c r="AON59" s="43"/>
      <c r="AOO59" s="43"/>
      <c r="AOP59" s="43"/>
      <c r="AOQ59" s="43"/>
      <c r="AOR59" s="43"/>
      <c r="AOS59" s="43"/>
      <c r="AOT59" s="43"/>
      <c r="AOU59" s="43"/>
      <c r="AOV59" s="43"/>
      <c r="AOW59" s="43"/>
      <c r="AOX59" s="43"/>
      <c r="AOY59" s="43"/>
      <c r="AOZ59" s="43"/>
      <c r="APA59" s="43"/>
      <c r="APB59" s="43"/>
      <c r="APC59" s="43"/>
      <c r="APD59" s="43"/>
      <c r="APE59" s="43"/>
      <c r="APF59" s="43"/>
      <c r="APG59" s="43"/>
      <c r="APH59" s="43"/>
      <c r="API59" s="43"/>
      <c r="APJ59" s="43"/>
      <c r="APK59" s="43"/>
      <c r="APL59" s="43"/>
      <c r="APM59" s="43"/>
      <c r="APN59" s="43"/>
      <c r="APO59" s="43"/>
      <c r="APP59" s="43"/>
      <c r="APQ59" s="43"/>
      <c r="APR59" s="43"/>
      <c r="APS59" s="43"/>
      <c r="APT59" s="43"/>
      <c r="APU59" s="43"/>
      <c r="APV59" s="43"/>
      <c r="APW59" s="43"/>
      <c r="APX59" s="43"/>
      <c r="APY59" s="43"/>
      <c r="APZ59" s="43"/>
      <c r="AQA59" s="43"/>
      <c r="AQB59" s="43"/>
      <c r="AQC59" s="43"/>
      <c r="AQD59" s="43"/>
      <c r="AQE59" s="43"/>
      <c r="AQF59" s="43"/>
      <c r="AQG59" s="43"/>
      <c r="AQH59" s="43"/>
      <c r="AQI59" s="43"/>
      <c r="AQJ59" s="43"/>
      <c r="AQK59" s="43"/>
      <c r="AQL59" s="43"/>
      <c r="AQM59" s="43"/>
      <c r="AQN59" s="43"/>
      <c r="AQO59" s="43"/>
      <c r="AQP59" s="43"/>
      <c r="AQQ59" s="43"/>
      <c r="AQR59" s="43"/>
      <c r="AQS59" s="43"/>
      <c r="AQT59" s="43"/>
      <c r="AQU59" s="43"/>
      <c r="AQV59" s="43"/>
      <c r="AQW59" s="43"/>
      <c r="AQX59" s="43"/>
      <c r="AQY59" s="43"/>
      <c r="AQZ59" s="43"/>
      <c r="ARA59" s="43"/>
      <c r="ARB59" s="43"/>
      <c r="ARC59" s="43"/>
      <c r="ARD59" s="43"/>
      <c r="ARE59" s="43"/>
      <c r="ARF59" s="43"/>
      <c r="ARG59" s="43"/>
      <c r="ARH59" s="43"/>
      <c r="ARI59" s="43"/>
      <c r="ARJ59" s="43"/>
      <c r="ARK59" s="43"/>
      <c r="ARL59" s="43"/>
      <c r="ARM59" s="43"/>
      <c r="ARN59" s="43"/>
      <c r="ARO59" s="43"/>
      <c r="ARP59" s="43"/>
      <c r="ARQ59" s="43"/>
      <c r="ARR59" s="43"/>
      <c r="ARS59" s="43"/>
      <c r="ART59" s="43"/>
      <c r="ARU59" s="43"/>
      <c r="ARV59" s="43"/>
      <c r="ARW59" s="43"/>
      <c r="ARX59" s="43"/>
      <c r="ARY59" s="43"/>
      <c r="ARZ59" s="43"/>
      <c r="ASA59" s="43"/>
      <c r="ASB59" s="43"/>
      <c r="ASC59" s="43"/>
      <c r="ASD59" s="43"/>
      <c r="ASE59" s="43"/>
      <c r="ASF59" s="43"/>
      <c r="ASG59" s="43"/>
      <c r="ASH59" s="43"/>
      <c r="ASI59" s="43"/>
      <c r="ASJ59" s="43"/>
      <c r="ASK59" s="43"/>
      <c r="ASL59" s="43"/>
      <c r="ASM59" s="43"/>
      <c r="ASN59" s="43"/>
      <c r="ASO59" s="43"/>
      <c r="ASP59" s="43"/>
      <c r="ASQ59" s="43"/>
      <c r="ASR59" s="43"/>
      <c r="ASS59" s="43"/>
      <c r="AST59" s="43"/>
      <c r="ASU59" s="43"/>
      <c r="ASV59" s="43"/>
      <c r="ASW59" s="43"/>
      <c r="ASX59" s="43"/>
      <c r="ASY59" s="43"/>
      <c r="ASZ59" s="43"/>
      <c r="ATA59" s="43"/>
      <c r="ATB59" s="43"/>
      <c r="ATC59" s="43"/>
      <c r="ATD59" s="43"/>
      <c r="ATE59" s="43"/>
      <c r="ATF59" s="43"/>
      <c r="ATG59" s="43"/>
      <c r="ATH59" s="43"/>
      <c r="ATI59" s="43"/>
      <c r="ATJ59" s="43"/>
      <c r="ATK59" s="43"/>
      <c r="ATL59" s="43"/>
      <c r="ATM59" s="43"/>
      <c r="ATN59" s="43"/>
      <c r="ATO59" s="43"/>
      <c r="ATP59" s="43"/>
      <c r="ATQ59" s="43"/>
      <c r="ATR59" s="43"/>
      <c r="ATS59" s="43"/>
      <c r="ATT59" s="43"/>
      <c r="ATU59" s="43"/>
      <c r="ATV59" s="43"/>
      <c r="ATW59" s="43"/>
      <c r="ATX59" s="43"/>
      <c r="ATY59" s="43"/>
      <c r="ATZ59" s="43"/>
      <c r="AUA59" s="43"/>
      <c r="AUB59" s="43"/>
      <c r="AUC59" s="43"/>
      <c r="AUD59" s="43"/>
      <c r="AUE59" s="43"/>
      <c r="AUF59" s="43"/>
      <c r="AUG59" s="43"/>
      <c r="AUH59" s="43"/>
      <c r="AUI59" s="43"/>
      <c r="AUJ59" s="43"/>
      <c r="AUK59" s="43"/>
      <c r="AUL59" s="43"/>
      <c r="AUM59" s="43"/>
      <c r="AUN59" s="43"/>
      <c r="AUO59" s="43"/>
      <c r="AUP59" s="43"/>
      <c r="AUQ59" s="43"/>
      <c r="AUR59" s="43"/>
      <c r="AUS59" s="43"/>
      <c r="AUT59" s="43"/>
      <c r="AUU59" s="43"/>
      <c r="AUV59" s="43"/>
      <c r="AUW59" s="43"/>
      <c r="AUX59" s="43"/>
      <c r="AUY59" s="43"/>
      <c r="AUZ59" s="43"/>
      <c r="AVA59" s="43"/>
      <c r="AVB59" s="43"/>
      <c r="AVC59" s="43"/>
      <c r="AVD59" s="43"/>
      <c r="AVE59" s="43"/>
      <c r="AVF59" s="43"/>
      <c r="AVG59" s="43"/>
      <c r="AVH59" s="43"/>
      <c r="AVI59" s="43"/>
      <c r="AVJ59" s="43"/>
      <c r="AVK59" s="43"/>
      <c r="AVL59" s="43"/>
      <c r="AVM59" s="43"/>
      <c r="AVN59" s="43"/>
      <c r="AVO59" s="43"/>
      <c r="AVP59" s="43"/>
      <c r="AVQ59" s="43"/>
      <c r="AVR59" s="43"/>
      <c r="AVS59" s="43"/>
      <c r="AVT59" s="43"/>
      <c r="AVU59" s="43"/>
      <c r="AVV59" s="43"/>
      <c r="AVW59" s="43"/>
      <c r="AVX59" s="43"/>
      <c r="AVY59" s="43"/>
      <c r="AVZ59" s="43"/>
      <c r="AWA59" s="43"/>
      <c r="AWB59" s="43"/>
      <c r="AWC59" s="43"/>
      <c r="AWD59" s="43"/>
      <c r="AWE59" s="43"/>
      <c r="AWF59" s="43"/>
      <c r="AWG59" s="43"/>
      <c r="AWH59" s="43"/>
      <c r="AWI59" s="43"/>
      <c r="AWJ59" s="43"/>
      <c r="AWK59" s="43"/>
      <c r="AWL59" s="43"/>
      <c r="AWM59" s="43"/>
      <c r="AWN59" s="43"/>
      <c r="AWO59" s="43"/>
      <c r="AWP59" s="43"/>
      <c r="AWQ59" s="43"/>
      <c r="AWR59" s="43"/>
      <c r="AWS59" s="43"/>
      <c r="AWT59" s="43"/>
      <c r="AWU59" s="43"/>
      <c r="AWV59" s="43"/>
      <c r="AWW59" s="43"/>
      <c r="AWX59" s="43"/>
      <c r="AWY59" s="43"/>
      <c r="AWZ59" s="43"/>
      <c r="AXA59" s="43"/>
      <c r="AXB59" s="43"/>
      <c r="AXC59" s="43"/>
      <c r="AXD59" s="43"/>
      <c r="AXE59" s="43"/>
      <c r="AXF59" s="43"/>
      <c r="AXG59" s="43"/>
      <c r="AXH59" s="43"/>
      <c r="AXI59" s="43"/>
      <c r="AXJ59" s="43"/>
      <c r="AXK59" s="43"/>
      <c r="AXL59" s="43"/>
      <c r="AXM59" s="43"/>
      <c r="AXN59" s="43"/>
      <c r="AXO59" s="43"/>
      <c r="AXP59" s="43"/>
      <c r="AXQ59" s="43"/>
      <c r="AXR59" s="43"/>
      <c r="AXS59" s="43"/>
      <c r="AXT59" s="43"/>
      <c r="AXU59" s="43"/>
      <c r="AXV59" s="43"/>
      <c r="AXW59" s="43"/>
      <c r="AXX59" s="43"/>
      <c r="AXY59" s="43"/>
      <c r="AXZ59" s="43"/>
      <c r="AYA59" s="43"/>
      <c r="AYB59" s="43"/>
      <c r="AYC59" s="43"/>
      <c r="AYD59" s="43"/>
      <c r="AYE59" s="43"/>
      <c r="AYF59" s="43"/>
      <c r="AYG59" s="43"/>
      <c r="AYH59" s="43"/>
      <c r="AYI59" s="43"/>
      <c r="AYJ59" s="43"/>
      <c r="AYK59" s="43"/>
      <c r="AYL59" s="43"/>
      <c r="AYM59" s="43"/>
      <c r="AYN59" s="43"/>
      <c r="AYO59" s="43"/>
      <c r="AYP59" s="43"/>
      <c r="AYQ59" s="43"/>
      <c r="AYR59" s="43"/>
      <c r="AYS59" s="43"/>
      <c r="AYT59" s="43"/>
      <c r="AYU59" s="43"/>
      <c r="AYV59" s="43"/>
      <c r="AYW59" s="43"/>
      <c r="AYX59" s="43"/>
      <c r="AYY59" s="43"/>
      <c r="AYZ59" s="43"/>
      <c r="AZA59" s="43"/>
      <c r="AZB59" s="43"/>
      <c r="AZC59" s="43"/>
      <c r="AZD59" s="43"/>
      <c r="AZE59" s="43"/>
      <c r="AZF59" s="43"/>
      <c r="AZG59" s="43"/>
      <c r="AZH59" s="43"/>
      <c r="AZI59" s="43"/>
      <c r="AZJ59" s="43"/>
      <c r="AZK59" s="43"/>
      <c r="AZL59" s="43"/>
      <c r="AZM59" s="43"/>
      <c r="AZN59" s="43"/>
      <c r="AZO59" s="43"/>
      <c r="AZP59" s="43"/>
      <c r="AZQ59" s="43"/>
      <c r="AZR59" s="43"/>
      <c r="AZS59" s="43"/>
      <c r="AZT59" s="43"/>
      <c r="AZU59" s="43"/>
      <c r="AZV59" s="43"/>
      <c r="AZW59" s="43"/>
      <c r="AZX59" s="43"/>
      <c r="AZY59" s="43"/>
      <c r="AZZ59" s="43"/>
      <c r="BAA59" s="43"/>
      <c r="BAB59" s="43"/>
      <c r="BAC59" s="43"/>
      <c r="BAD59" s="43"/>
      <c r="BAE59" s="43"/>
      <c r="BAF59" s="43"/>
      <c r="BAG59" s="43"/>
      <c r="BAH59" s="43"/>
      <c r="BAI59" s="43"/>
      <c r="BAJ59" s="43"/>
      <c r="BAK59" s="43"/>
      <c r="BAL59" s="43"/>
      <c r="BAM59" s="43"/>
      <c r="BAN59" s="43"/>
      <c r="BAO59" s="43"/>
      <c r="BAP59" s="43"/>
      <c r="BAQ59" s="43"/>
      <c r="BAR59" s="43"/>
      <c r="BAS59" s="43"/>
      <c r="BAT59" s="43"/>
      <c r="BAU59" s="43"/>
      <c r="BAV59" s="43"/>
      <c r="BAW59" s="43"/>
      <c r="BAX59" s="43"/>
      <c r="BAY59" s="43"/>
      <c r="BAZ59" s="43"/>
      <c r="BBA59" s="43"/>
      <c r="BBB59" s="43"/>
      <c r="BBC59" s="43"/>
      <c r="BBD59" s="43"/>
      <c r="BBE59" s="43"/>
      <c r="BBF59" s="43"/>
      <c r="BBG59" s="43"/>
      <c r="BBH59" s="43"/>
      <c r="BBI59" s="43"/>
      <c r="BBJ59" s="43"/>
      <c r="BBK59" s="43"/>
      <c r="BBL59" s="43"/>
      <c r="BBM59" s="43"/>
      <c r="BBN59" s="43"/>
      <c r="BBO59" s="43"/>
      <c r="BBP59" s="43"/>
      <c r="BBQ59" s="43"/>
      <c r="BBR59" s="43"/>
      <c r="BBS59" s="43"/>
      <c r="BBT59" s="43"/>
      <c r="BBU59" s="43"/>
      <c r="BBV59" s="43"/>
      <c r="BBW59" s="43"/>
      <c r="BBX59" s="43"/>
      <c r="BBY59" s="43"/>
      <c r="BBZ59" s="43"/>
      <c r="BCA59" s="43"/>
      <c r="BCB59" s="43"/>
      <c r="BCC59" s="43"/>
      <c r="BCD59" s="43"/>
      <c r="BCE59" s="43"/>
      <c r="BCF59" s="43"/>
      <c r="BCG59" s="43"/>
      <c r="BCH59" s="43"/>
      <c r="BCI59" s="43"/>
      <c r="BCJ59" s="43"/>
      <c r="BCK59" s="43"/>
      <c r="BCL59" s="43"/>
      <c r="BCM59" s="43"/>
      <c r="BCN59" s="43"/>
      <c r="BCO59" s="43"/>
      <c r="BCP59" s="43"/>
      <c r="BCQ59" s="43"/>
      <c r="BCR59" s="43"/>
      <c r="BCS59" s="43"/>
      <c r="BCT59" s="43"/>
      <c r="BCU59" s="43"/>
      <c r="BCV59" s="43"/>
      <c r="BCW59" s="43"/>
      <c r="BCX59" s="43"/>
      <c r="BCY59" s="43"/>
      <c r="BCZ59" s="43"/>
      <c r="BDA59" s="43"/>
      <c r="BDB59" s="43"/>
      <c r="BDC59" s="43"/>
      <c r="BDD59" s="43"/>
      <c r="BDE59" s="43"/>
      <c r="BDF59" s="43"/>
      <c r="BDG59" s="43"/>
      <c r="BDH59" s="43"/>
      <c r="BDI59" s="43"/>
      <c r="BDJ59" s="43"/>
      <c r="BDK59" s="43"/>
      <c r="BDL59" s="43"/>
      <c r="BDM59" s="43"/>
      <c r="BDN59" s="43"/>
      <c r="BDO59" s="43"/>
      <c r="BDP59" s="43"/>
      <c r="BDQ59" s="43"/>
      <c r="BDR59" s="43"/>
      <c r="BDS59" s="43"/>
      <c r="BDT59" s="43"/>
      <c r="BDU59" s="43"/>
      <c r="BDV59" s="43"/>
    </row>
    <row r="60" spans="1:1478" s="44" customFormat="1" ht="15" customHeight="1" x14ac:dyDescent="0.25">
      <c r="A60" s="18"/>
      <c r="B60" s="24">
        <v>32</v>
      </c>
      <c r="C60" s="19"/>
      <c r="D60" s="23" t="s">
        <v>43</v>
      </c>
      <c r="E60" s="87">
        <f>E61+E66+E72+E82+E86+E84</f>
        <v>137514213.16999999</v>
      </c>
      <c r="F60" s="38">
        <f>F61+F66+F72+F82+F84+F86</f>
        <v>131341391</v>
      </c>
      <c r="G60" s="38">
        <f t="shared" ref="G60:I60" si="17">G61+G66+G72+G82+G84+G86</f>
        <v>146478345</v>
      </c>
      <c r="H60" s="38">
        <f t="shared" si="17"/>
        <v>151400776</v>
      </c>
      <c r="I60" s="38">
        <f t="shared" si="17"/>
        <v>160436561</v>
      </c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31"/>
      <c r="IX60" s="31"/>
      <c r="IY60" s="31"/>
      <c r="IZ60" s="31"/>
      <c r="JA60" s="31"/>
      <c r="JB60" s="31"/>
      <c r="JC60" s="31"/>
      <c r="JD60" s="31"/>
      <c r="JE60" s="31"/>
      <c r="JF60" s="31"/>
      <c r="JG60" s="31"/>
      <c r="JH60" s="31"/>
      <c r="JI60" s="31"/>
      <c r="JJ60" s="31"/>
      <c r="JK60" s="31"/>
      <c r="JL60" s="31"/>
      <c r="JM60" s="31"/>
      <c r="JN60" s="31"/>
      <c r="JO60" s="31"/>
      <c r="JP60" s="31"/>
      <c r="JQ60" s="31"/>
      <c r="JR60" s="31"/>
      <c r="JS60" s="31"/>
      <c r="JT60" s="31"/>
      <c r="JU60" s="31"/>
      <c r="JV60" s="31"/>
      <c r="JW60" s="31"/>
      <c r="JX60" s="31"/>
      <c r="JY60" s="31"/>
      <c r="JZ60" s="31"/>
      <c r="KA60" s="31"/>
      <c r="KB60" s="31"/>
      <c r="KC60" s="31"/>
      <c r="KD60" s="31"/>
      <c r="KE60" s="31"/>
      <c r="KF60" s="31"/>
      <c r="KG60" s="31"/>
      <c r="KH60" s="31"/>
      <c r="KI60" s="31"/>
      <c r="KJ60" s="31"/>
      <c r="KK60" s="31"/>
      <c r="KL60" s="31"/>
      <c r="KM60" s="31"/>
      <c r="KN60" s="31"/>
      <c r="KO60" s="31"/>
      <c r="KP60" s="31"/>
      <c r="KQ60" s="31"/>
      <c r="KR60" s="31"/>
      <c r="KS60" s="31"/>
      <c r="KT60" s="31"/>
      <c r="KU60" s="31"/>
      <c r="KV60" s="31"/>
      <c r="KW60" s="31"/>
      <c r="KX60" s="31"/>
      <c r="KY60" s="31"/>
      <c r="KZ60" s="31"/>
      <c r="LA60" s="31"/>
      <c r="LB60" s="31"/>
      <c r="LC60" s="31"/>
      <c r="LD60" s="31"/>
      <c r="LE60" s="31"/>
      <c r="LF60" s="31"/>
      <c r="LG60" s="31"/>
      <c r="LH60" s="31"/>
      <c r="LI60" s="31"/>
      <c r="LJ60" s="31"/>
      <c r="LK60" s="31"/>
      <c r="LL60" s="31"/>
      <c r="LM60" s="31"/>
      <c r="LN60" s="31"/>
      <c r="LO60" s="31"/>
      <c r="LP60" s="31"/>
      <c r="LQ60" s="31"/>
      <c r="LR60" s="31"/>
      <c r="LS60" s="31"/>
      <c r="LT60" s="31"/>
      <c r="LU60" s="31"/>
      <c r="LV60" s="31"/>
      <c r="LW60" s="31"/>
      <c r="LX60" s="31"/>
      <c r="LY60" s="31"/>
      <c r="LZ60" s="31"/>
      <c r="MA60" s="31"/>
      <c r="MB60" s="31"/>
      <c r="MC60" s="31"/>
      <c r="MD60" s="31"/>
      <c r="ME60" s="31"/>
      <c r="MF60" s="31"/>
      <c r="MG60" s="31"/>
      <c r="MH60" s="31"/>
      <c r="MI60" s="31"/>
      <c r="MJ60" s="31"/>
      <c r="MK60" s="31"/>
      <c r="ML60" s="31"/>
      <c r="MM60" s="31"/>
      <c r="MN60" s="31"/>
      <c r="MO60" s="31"/>
      <c r="MP60" s="31"/>
      <c r="MQ60" s="31"/>
      <c r="MR60" s="31"/>
      <c r="MS60" s="31"/>
      <c r="MT60" s="31"/>
      <c r="MU60" s="31"/>
      <c r="MV60" s="31"/>
      <c r="MW60" s="31"/>
      <c r="MX60" s="31"/>
      <c r="MY60" s="31"/>
      <c r="MZ60" s="31"/>
      <c r="NA60" s="31"/>
      <c r="NB60" s="31"/>
      <c r="NC60" s="31"/>
      <c r="ND60" s="31"/>
      <c r="NE60" s="31"/>
      <c r="NF60" s="31"/>
      <c r="NG60" s="31"/>
      <c r="NH60" s="31"/>
      <c r="NI60" s="31"/>
      <c r="NJ60" s="31"/>
      <c r="NK60" s="31"/>
      <c r="NL60" s="31"/>
      <c r="NM60" s="31"/>
      <c r="NN60" s="31"/>
      <c r="NO60" s="31"/>
      <c r="NP60" s="31"/>
      <c r="NQ60" s="31"/>
      <c r="NR60" s="31"/>
      <c r="NS60" s="31"/>
      <c r="NT60" s="31"/>
      <c r="NU60" s="31"/>
      <c r="NV60" s="31"/>
      <c r="NW60" s="31"/>
      <c r="NX60" s="31"/>
      <c r="NY60" s="31"/>
      <c r="NZ60" s="31"/>
      <c r="OA60" s="31"/>
      <c r="OB60" s="31"/>
      <c r="OC60" s="31"/>
      <c r="OD60" s="31"/>
      <c r="OE60" s="31"/>
      <c r="OF60" s="31"/>
      <c r="OG60" s="31"/>
      <c r="OH60" s="31"/>
      <c r="OI60" s="31"/>
      <c r="OJ60" s="31"/>
      <c r="OK60" s="31"/>
      <c r="OL60" s="31"/>
      <c r="OM60" s="31"/>
      <c r="ON60" s="31"/>
      <c r="OO60" s="31"/>
      <c r="OP60" s="31"/>
      <c r="OQ60" s="31"/>
      <c r="OR60" s="31"/>
      <c r="OS60" s="31"/>
      <c r="OT60" s="31"/>
      <c r="OU60" s="31"/>
      <c r="OV60" s="31"/>
      <c r="OW60" s="31"/>
      <c r="OX60" s="31"/>
      <c r="OY60" s="31"/>
      <c r="OZ60" s="31"/>
      <c r="PA60" s="31"/>
      <c r="PB60" s="31"/>
      <c r="PC60" s="31"/>
      <c r="PD60" s="31"/>
      <c r="PE60" s="31"/>
      <c r="PF60" s="31"/>
      <c r="PG60" s="31"/>
      <c r="PH60" s="31"/>
      <c r="PI60" s="31"/>
      <c r="PJ60" s="31"/>
      <c r="PK60" s="31"/>
      <c r="PL60" s="31"/>
      <c r="PM60" s="31"/>
      <c r="PN60" s="31"/>
      <c r="PO60" s="31"/>
      <c r="PP60" s="31"/>
      <c r="PQ60" s="31"/>
      <c r="PR60" s="31"/>
      <c r="PS60" s="31"/>
      <c r="PT60" s="31"/>
      <c r="PU60" s="31"/>
      <c r="PV60" s="31"/>
      <c r="PW60" s="31"/>
      <c r="PX60" s="31"/>
      <c r="PY60" s="31"/>
      <c r="PZ60" s="31"/>
      <c r="QA60" s="31"/>
      <c r="QB60" s="31"/>
      <c r="QC60" s="31"/>
      <c r="QD60" s="31"/>
      <c r="QE60" s="31"/>
      <c r="QF60" s="31"/>
      <c r="QG60" s="31"/>
      <c r="QH60" s="31"/>
      <c r="QI60" s="31"/>
      <c r="QJ60" s="31"/>
      <c r="QK60" s="31"/>
      <c r="QL60" s="31"/>
      <c r="QM60" s="31"/>
      <c r="QN60" s="31"/>
      <c r="QO60" s="31"/>
      <c r="QP60" s="31"/>
      <c r="QQ60" s="31"/>
      <c r="QR60" s="31"/>
      <c r="QS60" s="31"/>
      <c r="QT60" s="31"/>
      <c r="QU60" s="31"/>
      <c r="QV60" s="31"/>
      <c r="QW60" s="31"/>
      <c r="QX60" s="31"/>
      <c r="QY60" s="31"/>
      <c r="QZ60" s="31"/>
      <c r="RA60" s="31"/>
      <c r="RB60" s="31"/>
      <c r="RC60" s="31"/>
      <c r="RD60" s="31"/>
      <c r="RE60" s="31"/>
      <c r="RF60" s="31"/>
      <c r="RG60" s="31"/>
      <c r="RH60" s="31"/>
      <c r="RI60" s="31"/>
      <c r="RJ60" s="31"/>
      <c r="RK60" s="31"/>
      <c r="RL60" s="31"/>
      <c r="RM60" s="31"/>
      <c r="RN60" s="31"/>
      <c r="RO60" s="31"/>
      <c r="RP60" s="31"/>
      <c r="RQ60" s="31"/>
      <c r="RR60" s="31"/>
      <c r="RS60" s="31"/>
      <c r="RT60" s="31"/>
      <c r="RU60" s="31"/>
      <c r="RV60" s="31"/>
      <c r="RW60" s="31"/>
      <c r="RX60" s="31"/>
      <c r="RY60" s="31"/>
      <c r="RZ60" s="31"/>
      <c r="SA60" s="31"/>
      <c r="SB60" s="31"/>
      <c r="SC60" s="31"/>
      <c r="SD60" s="31"/>
      <c r="SE60" s="31"/>
      <c r="SF60" s="31"/>
      <c r="SG60" s="31"/>
      <c r="SH60" s="31"/>
      <c r="SI60" s="31"/>
      <c r="SJ60" s="31"/>
      <c r="SK60" s="31"/>
      <c r="SL60" s="31"/>
      <c r="SM60" s="31"/>
      <c r="SN60" s="31"/>
      <c r="SO60" s="31"/>
      <c r="SP60" s="31"/>
      <c r="SQ60" s="31"/>
      <c r="SR60" s="31"/>
      <c r="SS60" s="31"/>
      <c r="ST60" s="31"/>
      <c r="SU60" s="31"/>
      <c r="SV60" s="31"/>
      <c r="SW60" s="31"/>
      <c r="SX60" s="31"/>
      <c r="SY60" s="31"/>
      <c r="SZ60" s="31"/>
      <c r="TA60" s="31"/>
      <c r="TB60" s="31"/>
      <c r="TC60" s="31"/>
      <c r="TD60" s="31"/>
      <c r="TE60" s="31"/>
      <c r="TF60" s="31"/>
      <c r="TG60" s="31"/>
      <c r="TH60" s="31"/>
      <c r="TI60" s="31"/>
      <c r="TJ60" s="31"/>
      <c r="TK60" s="31"/>
      <c r="TL60" s="31"/>
      <c r="TM60" s="31"/>
      <c r="TN60" s="31"/>
      <c r="TO60" s="31"/>
      <c r="TP60" s="31"/>
      <c r="TQ60" s="31"/>
      <c r="TR60" s="31"/>
      <c r="TS60" s="31"/>
      <c r="TT60" s="31"/>
      <c r="TU60" s="31"/>
      <c r="TV60" s="31"/>
      <c r="TW60" s="31"/>
      <c r="TX60" s="31"/>
      <c r="TY60" s="31"/>
      <c r="TZ60" s="31"/>
      <c r="UA60" s="31"/>
      <c r="UB60" s="31"/>
      <c r="UC60" s="31"/>
      <c r="UD60" s="31"/>
      <c r="UE60" s="31"/>
      <c r="UF60" s="31"/>
      <c r="UG60" s="31"/>
      <c r="UH60" s="31"/>
      <c r="UI60" s="31"/>
      <c r="UJ60" s="31"/>
      <c r="UK60" s="31"/>
      <c r="UL60" s="31"/>
      <c r="UM60" s="31"/>
      <c r="UN60" s="31"/>
      <c r="UO60" s="31"/>
      <c r="UP60" s="31"/>
      <c r="UQ60" s="31"/>
      <c r="UR60" s="31"/>
      <c r="US60" s="31"/>
      <c r="UT60" s="31"/>
      <c r="UU60" s="31"/>
      <c r="UV60" s="31"/>
      <c r="UW60" s="31"/>
      <c r="UX60" s="31"/>
      <c r="UY60" s="31"/>
      <c r="UZ60" s="31"/>
      <c r="VA60" s="31"/>
      <c r="VB60" s="31"/>
      <c r="VC60" s="31"/>
      <c r="VD60" s="31"/>
      <c r="VE60" s="31"/>
      <c r="VF60" s="31"/>
      <c r="VG60" s="31"/>
      <c r="VH60" s="31"/>
      <c r="VI60" s="31"/>
      <c r="VJ60" s="31"/>
      <c r="VK60" s="31"/>
      <c r="VL60" s="31"/>
      <c r="VM60" s="31"/>
      <c r="VN60" s="31"/>
      <c r="VO60" s="31"/>
      <c r="VP60" s="31"/>
      <c r="VQ60" s="31"/>
      <c r="VR60" s="31"/>
      <c r="VS60" s="31"/>
      <c r="VT60" s="31"/>
      <c r="VU60" s="31"/>
      <c r="VV60" s="31"/>
      <c r="VW60" s="31"/>
      <c r="VX60" s="31"/>
      <c r="VY60" s="31"/>
      <c r="VZ60" s="31"/>
      <c r="WA60" s="31"/>
      <c r="WB60" s="31"/>
      <c r="WC60" s="31"/>
      <c r="WD60" s="31"/>
      <c r="WE60" s="31"/>
      <c r="WF60" s="31"/>
      <c r="WG60" s="31"/>
      <c r="WH60" s="31"/>
      <c r="WI60" s="31"/>
      <c r="WJ60" s="31"/>
      <c r="WK60" s="31"/>
      <c r="WL60" s="31"/>
      <c r="WM60" s="31"/>
      <c r="WN60" s="31"/>
      <c r="WO60" s="31"/>
      <c r="WP60" s="31"/>
      <c r="WQ60" s="31"/>
      <c r="WR60" s="31"/>
      <c r="WS60" s="31"/>
      <c r="WT60" s="31"/>
      <c r="WU60" s="31"/>
      <c r="WV60" s="31"/>
      <c r="WW60" s="31"/>
      <c r="WX60" s="31"/>
      <c r="WY60" s="31"/>
      <c r="WZ60" s="31"/>
      <c r="XA60" s="31"/>
      <c r="XB60" s="31"/>
      <c r="XC60" s="31"/>
      <c r="XD60" s="31"/>
      <c r="XE60" s="31"/>
      <c r="XF60" s="31"/>
      <c r="XG60" s="31"/>
      <c r="XH60" s="31"/>
      <c r="XI60" s="31"/>
      <c r="XJ60" s="31"/>
      <c r="XK60" s="31"/>
      <c r="XL60" s="31"/>
      <c r="XM60" s="31"/>
      <c r="XN60" s="31"/>
      <c r="XO60" s="31"/>
      <c r="XP60" s="31"/>
      <c r="XQ60" s="31"/>
      <c r="XR60" s="31"/>
      <c r="XS60" s="31"/>
      <c r="XT60" s="31"/>
      <c r="XU60" s="31"/>
      <c r="XV60" s="31"/>
      <c r="XW60" s="31"/>
      <c r="XX60" s="31"/>
      <c r="XY60" s="31"/>
      <c r="XZ60" s="31"/>
      <c r="YA60" s="31"/>
      <c r="YB60" s="31"/>
      <c r="YC60" s="31"/>
      <c r="YD60" s="31"/>
      <c r="YE60" s="31"/>
      <c r="YF60" s="31"/>
      <c r="YG60" s="31"/>
      <c r="YH60" s="31"/>
      <c r="YI60" s="31"/>
      <c r="YJ60" s="31"/>
      <c r="YK60" s="31"/>
      <c r="YL60" s="31"/>
      <c r="YM60" s="31"/>
      <c r="YN60" s="31"/>
      <c r="YO60" s="31"/>
      <c r="YP60" s="31"/>
      <c r="YQ60" s="31"/>
      <c r="YR60" s="31"/>
      <c r="YS60" s="31"/>
      <c r="YT60" s="31"/>
      <c r="YU60" s="31"/>
      <c r="YV60" s="31"/>
      <c r="YW60" s="31"/>
      <c r="YX60" s="31"/>
      <c r="YY60" s="31"/>
      <c r="YZ60" s="31"/>
      <c r="ZA60" s="31"/>
      <c r="ZB60" s="31"/>
      <c r="ZC60" s="31"/>
      <c r="ZD60" s="31"/>
      <c r="ZE60" s="31"/>
      <c r="ZF60" s="31"/>
      <c r="ZG60" s="31"/>
      <c r="ZH60" s="31"/>
      <c r="ZI60" s="31"/>
      <c r="ZJ60" s="31"/>
      <c r="ZK60" s="31"/>
      <c r="ZL60" s="31"/>
      <c r="ZM60" s="31"/>
      <c r="ZN60" s="31"/>
      <c r="ZO60" s="31"/>
      <c r="ZP60" s="31"/>
      <c r="ZQ60" s="31"/>
      <c r="ZR60" s="31"/>
      <c r="ZS60" s="31"/>
      <c r="ZT60" s="31"/>
      <c r="ZU60" s="31"/>
      <c r="ZV60" s="31"/>
      <c r="ZW60" s="31"/>
      <c r="ZX60" s="31"/>
      <c r="ZY60" s="31"/>
      <c r="ZZ60" s="31"/>
      <c r="AAA60" s="31"/>
      <c r="AAB60" s="31"/>
      <c r="AAC60" s="31"/>
      <c r="AAD60" s="31"/>
      <c r="AAE60" s="31"/>
      <c r="AAF60" s="31"/>
      <c r="AAG60" s="31"/>
      <c r="AAH60" s="31"/>
      <c r="AAI60" s="31"/>
      <c r="AAJ60" s="31"/>
      <c r="AAK60" s="31"/>
      <c r="AAL60" s="31"/>
      <c r="AAM60" s="31"/>
      <c r="AAN60" s="31"/>
      <c r="AAO60" s="31"/>
      <c r="AAP60" s="31"/>
      <c r="AAQ60" s="31"/>
      <c r="AAR60" s="31"/>
      <c r="AAS60" s="31"/>
      <c r="AAT60" s="31"/>
      <c r="AAU60" s="31"/>
      <c r="AAV60" s="31"/>
      <c r="AAW60" s="31"/>
      <c r="AAX60" s="31"/>
      <c r="AAY60" s="31"/>
      <c r="AAZ60" s="31"/>
      <c r="ABA60" s="31"/>
      <c r="ABB60" s="31"/>
      <c r="ABC60" s="31"/>
      <c r="ABD60" s="31"/>
      <c r="ABE60" s="31"/>
      <c r="ABF60" s="31"/>
      <c r="ABG60" s="31"/>
      <c r="ABH60" s="31"/>
      <c r="ABI60" s="31"/>
      <c r="ABJ60" s="31"/>
      <c r="ABK60" s="31"/>
      <c r="ABL60" s="31"/>
      <c r="ABM60" s="31"/>
      <c r="ABN60" s="31"/>
      <c r="ABO60" s="31"/>
      <c r="ABP60" s="31"/>
      <c r="ABQ60" s="31"/>
      <c r="ABR60" s="31"/>
      <c r="ABS60" s="31"/>
      <c r="ABT60" s="31"/>
      <c r="ABU60" s="31"/>
      <c r="ABV60" s="31"/>
      <c r="ABW60" s="31"/>
      <c r="ABX60" s="31"/>
      <c r="ABY60" s="31"/>
      <c r="ABZ60" s="31"/>
      <c r="ACA60" s="31"/>
      <c r="ACB60" s="31"/>
      <c r="ACC60" s="31"/>
      <c r="ACD60" s="31"/>
      <c r="ACE60" s="31"/>
      <c r="ACF60" s="31"/>
      <c r="ACG60" s="31"/>
      <c r="ACH60" s="31"/>
      <c r="ACI60" s="31"/>
      <c r="ACJ60" s="31"/>
      <c r="ACK60" s="31"/>
      <c r="ACL60" s="31"/>
      <c r="ACM60" s="31"/>
      <c r="ACN60" s="31"/>
      <c r="ACO60" s="31"/>
      <c r="ACP60" s="31"/>
      <c r="ACQ60" s="31"/>
      <c r="ACR60" s="31"/>
      <c r="ACS60" s="31"/>
      <c r="ACT60" s="31"/>
      <c r="ACU60" s="31"/>
      <c r="ACV60" s="31"/>
      <c r="ACW60" s="31"/>
      <c r="ACX60" s="31"/>
      <c r="ACY60" s="31"/>
      <c r="ACZ60" s="31"/>
      <c r="ADA60" s="31"/>
      <c r="ADB60" s="31"/>
      <c r="ADC60" s="31"/>
      <c r="ADD60" s="31"/>
      <c r="ADE60" s="31"/>
      <c r="ADF60" s="31"/>
      <c r="ADG60" s="31"/>
      <c r="ADH60" s="31"/>
      <c r="ADI60" s="31"/>
      <c r="ADJ60" s="31"/>
      <c r="ADK60" s="31"/>
      <c r="ADL60" s="31"/>
      <c r="ADM60" s="31"/>
      <c r="ADN60" s="31"/>
      <c r="ADO60" s="31"/>
      <c r="ADP60" s="31"/>
      <c r="ADQ60" s="31"/>
      <c r="ADR60" s="31"/>
      <c r="ADS60" s="31"/>
      <c r="ADT60" s="31"/>
      <c r="ADU60" s="31"/>
      <c r="ADV60" s="31"/>
      <c r="ADW60" s="31"/>
      <c r="ADX60" s="31"/>
      <c r="ADY60" s="31"/>
      <c r="ADZ60" s="31"/>
      <c r="AEA60" s="31"/>
      <c r="AEB60" s="31"/>
      <c r="AEC60" s="31"/>
      <c r="AED60" s="31"/>
      <c r="AEE60" s="31"/>
      <c r="AEF60" s="31"/>
      <c r="AEG60" s="31"/>
      <c r="AEH60" s="31"/>
      <c r="AEI60" s="31"/>
      <c r="AEJ60" s="31"/>
      <c r="AEK60" s="31"/>
      <c r="AEL60" s="31"/>
      <c r="AEM60" s="31"/>
      <c r="AEN60" s="31"/>
      <c r="AEO60" s="31"/>
      <c r="AEP60" s="31"/>
      <c r="AEQ60" s="31"/>
      <c r="AER60" s="31"/>
      <c r="AES60" s="31"/>
      <c r="AET60" s="31"/>
      <c r="AEU60" s="31"/>
      <c r="AEV60" s="31"/>
      <c r="AEW60" s="31"/>
      <c r="AEX60" s="31"/>
      <c r="AEY60" s="31"/>
      <c r="AEZ60" s="31"/>
      <c r="AFA60" s="31"/>
      <c r="AFB60" s="31"/>
      <c r="AFC60" s="31"/>
      <c r="AFD60" s="31"/>
      <c r="AFE60" s="31"/>
      <c r="AFF60" s="31"/>
      <c r="AFG60" s="31"/>
      <c r="AFH60" s="31"/>
      <c r="AFI60" s="31"/>
      <c r="AFJ60" s="31"/>
      <c r="AFK60" s="31"/>
      <c r="AFL60" s="31"/>
      <c r="AFM60" s="31"/>
      <c r="AFN60" s="31"/>
      <c r="AFO60" s="31"/>
      <c r="AFP60" s="31"/>
      <c r="AFQ60" s="31"/>
      <c r="AFR60" s="31"/>
      <c r="AFS60" s="31"/>
      <c r="AFT60" s="31"/>
      <c r="AFU60" s="31"/>
      <c r="AFV60" s="31"/>
      <c r="AFW60" s="31"/>
      <c r="AFX60" s="31"/>
      <c r="AFY60" s="31"/>
      <c r="AFZ60" s="31"/>
      <c r="AGA60" s="31"/>
      <c r="AGB60" s="31"/>
      <c r="AGC60" s="31"/>
      <c r="AGD60" s="31"/>
      <c r="AGE60" s="31"/>
      <c r="AGF60" s="31"/>
      <c r="AGG60" s="31"/>
      <c r="AGH60" s="31"/>
      <c r="AGI60" s="31"/>
      <c r="AGJ60" s="31"/>
      <c r="AGK60" s="31"/>
      <c r="AGL60" s="31"/>
      <c r="AGM60" s="31"/>
      <c r="AGN60" s="31"/>
      <c r="AGO60" s="31"/>
      <c r="AGP60" s="31"/>
      <c r="AGQ60" s="31"/>
      <c r="AGR60" s="31"/>
      <c r="AGS60" s="31"/>
      <c r="AGT60" s="31"/>
      <c r="AGU60" s="31"/>
      <c r="AGV60" s="31"/>
      <c r="AGW60" s="31"/>
      <c r="AGX60" s="31"/>
      <c r="AGY60" s="31"/>
      <c r="AGZ60" s="31"/>
      <c r="AHA60" s="31"/>
      <c r="AHB60" s="31"/>
      <c r="AHC60" s="31"/>
      <c r="AHD60" s="31"/>
      <c r="AHE60" s="31"/>
      <c r="AHF60" s="31"/>
      <c r="AHG60" s="31"/>
      <c r="AHH60" s="31"/>
      <c r="AHI60" s="31"/>
      <c r="AHJ60" s="31"/>
      <c r="AHK60" s="31"/>
      <c r="AHL60" s="31"/>
      <c r="AHM60" s="31"/>
      <c r="AHN60" s="31"/>
      <c r="AHO60" s="31"/>
      <c r="AHP60" s="31"/>
      <c r="AHQ60" s="31"/>
      <c r="AHR60" s="31"/>
      <c r="AHS60" s="31"/>
      <c r="AHT60" s="31"/>
      <c r="AHU60" s="31"/>
      <c r="AHV60" s="31"/>
      <c r="AHW60" s="31"/>
      <c r="AHX60" s="31"/>
      <c r="AHY60" s="31"/>
      <c r="AHZ60" s="31"/>
      <c r="AIA60" s="31"/>
      <c r="AIB60" s="31"/>
      <c r="AIC60" s="31"/>
      <c r="AID60" s="31"/>
      <c r="AIE60" s="31"/>
      <c r="AIF60" s="31"/>
      <c r="AIG60" s="31"/>
      <c r="AIH60" s="31"/>
      <c r="AII60" s="31"/>
      <c r="AIJ60" s="31"/>
      <c r="AIK60" s="31"/>
      <c r="AIL60" s="31"/>
      <c r="AIM60" s="31"/>
      <c r="AIN60" s="31"/>
      <c r="AIO60" s="31"/>
      <c r="AIP60" s="31"/>
      <c r="AIQ60" s="31"/>
      <c r="AIR60" s="31"/>
      <c r="AIS60" s="31"/>
      <c r="AIT60" s="31"/>
      <c r="AIU60" s="31"/>
      <c r="AIV60" s="31"/>
      <c r="AIW60" s="31"/>
      <c r="AIX60" s="31"/>
      <c r="AIY60" s="31"/>
      <c r="AIZ60" s="31"/>
      <c r="AJA60" s="31"/>
      <c r="AJB60" s="31"/>
      <c r="AJC60" s="31"/>
      <c r="AJD60" s="31"/>
      <c r="AJE60" s="31"/>
      <c r="AJF60" s="31"/>
      <c r="AJG60" s="31"/>
      <c r="AJH60" s="31"/>
      <c r="AJI60" s="31"/>
      <c r="AJJ60" s="31"/>
      <c r="AJK60" s="31"/>
      <c r="AJL60" s="31"/>
      <c r="AJM60" s="31"/>
      <c r="AJN60" s="31"/>
      <c r="AJO60" s="31"/>
      <c r="AJP60" s="31"/>
      <c r="AJQ60" s="31"/>
      <c r="AJR60" s="31"/>
      <c r="AJS60" s="31"/>
      <c r="AJT60" s="31"/>
      <c r="AJU60" s="31"/>
      <c r="AJV60" s="31"/>
      <c r="AJW60" s="31"/>
      <c r="AJX60" s="31"/>
      <c r="AJY60" s="31"/>
      <c r="AJZ60" s="31"/>
      <c r="AKA60" s="31"/>
      <c r="AKB60" s="31"/>
      <c r="AKC60" s="31"/>
      <c r="AKD60" s="31"/>
      <c r="AKE60" s="31"/>
      <c r="AKF60" s="31"/>
      <c r="AKG60" s="31"/>
      <c r="AKH60" s="31"/>
      <c r="AKI60" s="31"/>
      <c r="AKJ60" s="31"/>
      <c r="AKK60" s="31"/>
      <c r="AKL60" s="31"/>
      <c r="AKM60" s="31"/>
      <c r="AKN60" s="31"/>
      <c r="AKO60" s="31"/>
      <c r="AKP60" s="31"/>
      <c r="AKQ60" s="31"/>
      <c r="AKR60" s="31"/>
      <c r="AKS60" s="31"/>
      <c r="AKT60" s="31"/>
      <c r="AKU60" s="31"/>
      <c r="AKV60" s="31"/>
      <c r="AKW60" s="31"/>
      <c r="AKX60" s="31"/>
      <c r="AKY60" s="31"/>
      <c r="AKZ60" s="31"/>
      <c r="ALA60" s="31"/>
      <c r="ALB60" s="31"/>
      <c r="ALC60" s="31"/>
      <c r="ALD60" s="31"/>
      <c r="ALE60" s="31"/>
      <c r="ALF60" s="31"/>
      <c r="ALG60" s="31"/>
      <c r="ALH60" s="31"/>
      <c r="ALI60" s="31"/>
      <c r="ALJ60" s="31"/>
      <c r="ALK60" s="31"/>
      <c r="ALL60" s="31"/>
      <c r="ALM60" s="31"/>
      <c r="ALN60" s="31"/>
      <c r="ALO60" s="31"/>
      <c r="ALP60" s="31"/>
      <c r="ALQ60" s="31"/>
      <c r="ALR60" s="31"/>
      <c r="ALS60" s="31"/>
      <c r="ALT60" s="31"/>
      <c r="ALU60" s="31"/>
      <c r="ALV60" s="31"/>
      <c r="ALW60" s="31"/>
      <c r="ALX60" s="31"/>
      <c r="ALY60" s="31"/>
      <c r="ALZ60" s="31"/>
      <c r="AMA60" s="31"/>
      <c r="AMB60" s="31"/>
      <c r="AMC60" s="31"/>
      <c r="AMD60" s="31"/>
      <c r="AME60" s="31"/>
      <c r="AMF60" s="31"/>
      <c r="AMG60" s="31"/>
      <c r="AMH60" s="31"/>
      <c r="AMI60" s="31"/>
      <c r="AMJ60" s="31"/>
      <c r="AMK60" s="31"/>
      <c r="AML60" s="31"/>
      <c r="AMM60" s="31"/>
      <c r="AMN60" s="31"/>
      <c r="AMO60" s="31"/>
      <c r="AMP60" s="31"/>
      <c r="AMQ60" s="31"/>
      <c r="AMR60" s="31"/>
      <c r="AMS60" s="31"/>
      <c r="AMT60" s="31"/>
      <c r="AMU60" s="31"/>
      <c r="AMV60" s="31"/>
      <c r="AMW60" s="31"/>
      <c r="AMX60" s="31"/>
      <c r="AMY60" s="31"/>
      <c r="AMZ60" s="31"/>
      <c r="ANA60" s="31"/>
      <c r="ANB60" s="31"/>
      <c r="ANC60" s="31"/>
      <c r="AND60" s="31"/>
      <c r="ANE60" s="31"/>
      <c r="ANF60" s="31"/>
      <c r="ANG60" s="31"/>
      <c r="ANH60" s="31"/>
      <c r="ANI60" s="31"/>
      <c r="ANJ60" s="31"/>
      <c r="ANK60" s="31"/>
      <c r="ANL60" s="31"/>
      <c r="ANM60" s="31"/>
      <c r="ANN60" s="31"/>
      <c r="ANO60" s="31"/>
      <c r="ANP60" s="31"/>
      <c r="ANQ60" s="31"/>
      <c r="ANR60" s="31"/>
      <c r="ANS60" s="31"/>
      <c r="ANT60" s="31"/>
      <c r="ANU60" s="31"/>
      <c r="ANV60" s="31"/>
      <c r="ANW60" s="31"/>
      <c r="ANX60" s="31"/>
      <c r="ANY60" s="31"/>
      <c r="ANZ60" s="31"/>
      <c r="AOA60" s="31"/>
      <c r="AOB60" s="31"/>
      <c r="AOC60" s="31"/>
      <c r="AOD60" s="31"/>
      <c r="AOE60" s="31"/>
      <c r="AOF60" s="31"/>
      <c r="AOG60" s="31"/>
      <c r="AOH60" s="31"/>
      <c r="AOI60" s="31"/>
      <c r="AOJ60" s="31"/>
      <c r="AOK60" s="31"/>
      <c r="AOL60" s="31"/>
      <c r="AOM60" s="31"/>
      <c r="AON60" s="31"/>
      <c r="AOO60" s="31"/>
      <c r="AOP60" s="31"/>
      <c r="AOQ60" s="31"/>
      <c r="AOR60" s="31"/>
      <c r="AOS60" s="31"/>
      <c r="AOT60" s="31"/>
      <c r="AOU60" s="31"/>
      <c r="AOV60" s="31"/>
      <c r="AOW60" s="31"/>
      <c r="AOX60" s="31"/>
      <c r="AOY60" s="31"/>
      <c r="AOZ60" s="31"/>
      <c r="APA60" s="31"/>
      <c r="APB60" s="31"/>
      <c r="APC60" s="31"/>
      <c r="APD60" s="31"/>
      <c r="APE60" s="31"/>
      <c r="APF60" s="31"/>
      <c r="APG60" s="31"/>
      <c r="APH60" s="31"/>
      <c r="API60" s="31"/>
      <c r="APJ60" s="31"/>
      <c r="APK60" s="31"/>
      <c r="APL60" s="31"/>
      <c r="APM60" s="31"/>
      <c r="APN60" s="31"/>
      <c r="APO60" s="31"/>
      <c r="APP60" s="31"/>
      <c r="APQ60" s="31"/>
      <c r="APR60" s="31"/>
      <c r="APS60" s="31"/>
      <c r="APT60" s="31"/>
      <c r="APU60" s="31"/>
      <c r="APV60" s="31"/>
      <c r="APW60" s="31"/>
      <c r="APX60" s="31"/>
      <c r="APY60" s="31"/>
      <c r="APZ60" s="31"/>
      <c r="AQA60" s="31"/>
      <c r="AQB60" s="31"/>
      <c r="AQC60" s="31"/>
      <c r="AQD60" s="31"/>
      <c r="AQE60" s="31"/>
      <c r="AQF60" s="31"/>
      <c r="AQG60" s="31"/>
      <c r="AQH60" s="31"/>
      <c r="AQI60" s="31"/>
      <c r="AQJ60" s="31"/>
      <c r="AQK60" s="31"/>
      <c r="AQL60" s="31"/>
      <c r="AQM60" s="31"/>
      <c r="AQN60" s="31"/>
      <c r="AQO60" s="31"/>
      <c r="AQP60" s="31"/>
      <c r="AQQ60" s="31"/>
      <c r="AQR60" s="31"/>
      <c r="AQS60" s="31"/>
      <c r="AQT60" s="31"/>
      <c r="AQU60" s="31"/>
      <c r="AQV60" s="31"/>
      <c r="AQW60" s="31"/>
      <c r="AQX60" s="31"/>
      <c r="AQY60" s="31"/>
      <c r="AQZ60" s="31"/>
      <c r="ARA60" s="31"/>
      <c r="ARB60" s="31"/>
      <c r="ARC60" s="31"/>
      <c r="ARD60" s="31"/>
      <c r="ARE60" s="31"/>
      <c r="ARF60" s="31"/>
      <c r="ARG60" s="31"/>
      <c r="ARH60" s="31"/>
      <c r="ARI60" s="31"/>
      <c r="ARJ60" s="31"/>
      <c r="ARK60" s="31"/>
      <c r="ARL60" s="31"/>
      <c r="ARM60" s="31"/>
      <c r="ARN60" s="31"/>
      <c r="ARO60" s="31"/>
      <c r="ARP60" s="31"/>
      <c r="ARQ60" s="31"/>
      <c r="ARR60" s="31"/>
      <c r="ARS60" s="31"/>
      <c r="ART60" s="31"/>
      <c r="ARU60" s="31"/>
      <c r="ARV60" s="31"/>
      <c r="ARW60" s="31"/>
      <c r="ARX60" s="31"/>
      <c r="ARY60" s="31"/>
      <c r="ARZ60" s="31"/>
      <c r="ASA60" s="31"/>
      <c r="ASB60" s="31"/>
      <c r="ASC60" s="31"/>
      <c r="ASD60" s="31"/>
      <c r="ASE60" s="31"/>
      <c r="ASF60" s="31"/>
      <c r="ASG60" s="31"/>
      <c r="ASH60" s="31"/>
      <c r="ASI60" s="31"/>
      <c r="ASJ60" s="31"/>
      <c r="ASK60" s="31"/>
      <c r="ASL60" s="31"/>
      <c r="ASM60" s="31"/>
      <c r="ASN60" s="31"/>
      <c r="ASO60" s="31"/>
      <c r="ASP60" s="31"/>
      <c r="ASQ60" s="31"/>
      <c r="ASR60" s="31"/>
      <c r="ASS60" s="31"/>
      <c r="AST60" s="31"/>
      <c r="ASU60" s="31"/>
      <c r="ASV60" s="31"/>
      <c r="ASW60" s="31"/>
      <c r="ASX60" s="31"/>
      <c r="ASY60" s="31"/>
      <c r="ASZ60" s="31"/>
      <c r="ATA60" s="31"/>
      <c r="ATB60" s="31"/>
      <c r="ATC60" s="31"/>
      <c r="ATD60" s="31"/>
      <c r="ATE60" s="31"/>
      <c r="ATF60" s="31"/>
      <c r="ATG60" s="31"/>
      <c r="ATH60" s="31"/>
      <c r="ATI60" s="31"/>
      <c r="ATJ60" s="31"/>
      <c r="ATK60" s="31"/>
      <c r="ATL60" s="31"/>
      <c r="ATM60" s="31"/>
      <c r="ATN60" s="31"/>
      <c r="ATO60" s="31"/>
      <c r="ATP60" s="31"/>
      <c r="ATQ60" s="31"/>
      <c r="ATR60" s="31"/>
      <c r="ATS60" s="31"/>
      <c r="ATT60" s="31"/>
      <c r="ATU60" s="31"/>
      <c r="ATV60" s="31"/>
      <c r="ATW60" s="31"/>
      <c r="ATX60" s="31"/>
      <c r="ATY60" s="31"/>
      <c r="ATZ60" s="31"/>
      <c r="AUA60" s="31"/>
      <c r="AUB60" s="31"/>
      <c r="AUC60" s="31"/>
      <c r="AUD60" s="31"/>
      <c r="AUE60" s="31"/>
      <c r="AUF60" s="31"/>
      <c r="AUG60" s="31"/>
      <c r="AUH60" s="31"/>
      <c r="AUI60" s="31"/>
      <c r="AUJ60" s="31"/>
      <c r="AUK60" s="31"/>
      <c r="AUL60" s="31"/>
      <c r="AUM60" s="31"/>
      <c r="AUN60" s="31"/>
      <c r="AUO60" s="31"/>
      <c r="AUP60" s="31"/>
      <c r="AUQ60" s="31"/>
      <c r="AUR60" s="31"/>
      <c r="AUS60" s="31"/>
      <c r="AUT60" s="31"/>
      <c r="AUU60" s="31"/>
      <c r="AUV60" s="31"/>
      <c r="AUW60" s="31"/>
      <c r="AUX60" s="31"/>
      <c r="AUY60" s="31"/>
      <c r="AUZ60" s="31"/>
      <c r="AVA60" s="31"/>
      <c r="AVB60" s="31"/>
      <c r="AVC60" s="31"/>
      <c r="AVD60" s="31"/>
      <c r="AVE60" s="31"/>
      <c r="AVF60" s="31"/>
      <c r="AVG60" s="31"/>
      <c r="AVH60" s="31"/>
      <c r="AVI60" s="31"/>
      <c r="AVJ60" s="31"/>
      <c r="AVK60" s="31"/>
      <c r="AVL60" s="31"/>
      <c r="AVM60" s="31"/>
      <c r="AVN60" s="31"/>
      <c r="AVO60" s="31"/>
      <c r="AVP60" s="31"/>
      <c r="AVQ60" s="31"/>
      <c r="AVR60" s="31"/>
      <c r="AVS60" s="31"/>
      <c r="AVT60" s="31"/>
      <c r="AVU60" s="31"/>
      <c r="AVV60" s="31"/>
      <c r="AVW60" s="31"/>
      <c r="AVX60" s="31"/>
      <c r="AVY60" s="31"/>
      <c r="AVZ60" s="31"/>
      <c r="AWA60" s="31"/>
      <c r="AWB60" s="31"/>
      <c r="AWC60" s="31"/>
      <c r="AWD60" s="31"/>
      <c r="AWE60" s="31"/>
      <c r="AWF60" s="31"/>
      <c r="AWG60" s="31"/>
      <c r="AWH60" s="31"/>
      <c r="AWI60" s="31"/>
      <c r="AWJ60" s="31"/>
      <c r="AWK60" s="31"/>
      <c r="AWL60" s="31"/>
      <c r="AWM60" s="31"/>
      <c r="AWN60" s="31"/>
      <c r="AWO60" s="31"/>
      <c r="AWP60" s="31"/>
      <c r="AWQ60" s="31"/>
      <c r="AWR60" s="31"/>
      <c r="AWS60" s="31"/>
      <c r="AWT60" s="31"/>
      <c r="AWU60" s="31"/>
      <c r="AWV60" s="31"/>
      <c r="AWW60" s="31"/>
      <c r="AWX60" s="31"/>
      <c r="AWY60" s="31"/>
      <c r="AWZ60" s="31"/>
      <c r="AXA60" s="31"/>
      <c r="AXB60" s="31"/>
      <c r="AXC60" s="31"/>
      <c r="AXD60" s="31"/>
      <c r="AXE60" s="31"/>
      <c r="AXF60" s="31"/>
      <c r="AXG60" s="31"/>
      <c r="AXH60" s="31"/>
      <c r="AXI60" s="31"/>
      <c r="AXJ60" s="31"/>
      <c r="AXK60" s="31"/>
      <c r="AXL60" s="31"/>
      <c r="AXM60" s="31"/>
      <c r="AXN60" s="31"/>
      <c r="AXO60" s="31"/>
      <c r="AXP60" s="31"/>
      <c r="AXQ60" s="31"/>
      <c r="AXR60" s="31"/>
      <c r="AXS60" s="31"/>
      <c r="AXT60" s="31"/>
      <c r="AXU60" s="31"/>
      <c r="AXV60" s="31"/>
      <c r="AXW60" s="31"/>
      <c r="AXX60" s="31"/>
      <c r="AXY60" s="31"/>
      <c r="AXZ60" s="31"/>
      <c r="AYA60" s="31"/>
      <c r="AYB60" s="31"/>
      <c r="AYC60" s="31"/>
      <c r="AYD60" s="31"/>
      <c r="AYE60" s="31"/>
      <c r="AYF60" s="31"/>
      <c r="AYG60" s="31"/>
      <c r="AYH60" s="31"/>
      <c r="AYI60" s="31"/>
      <c r="AYJ60" s="31"/>
      <c r="AYK60" s="31"/>
      <c r="AYL60" s="31"/>
      <c r="AYM60" s="31"/>
      <c r="AYN60" s="31"/>
      <c r="AYO60" s="31"/>
      <c r="AYP60" s="31"/>
      <c r="AYQ60" s="31"/>
      <c r="AYR60" s="31"/>
      <c r="AYS60" s="31"/>
      <c r="AYT60" s="31"/>
      <c r="AYU60" s="31"/>
      <c r="AYV60" s="31"/>
      <c r="AYW60" s="31"/>
      <c r="AYX60" s="31"/>
      <c r="AYY60" s="31"/>
      <c r="AYZ60" s="31"/>
      <c r="AZA60" s="31"/>
      <c r="AZB60" s="31"/>
      <c r="AZC60" s="31"/>
      <c r="AZD60" s="31"/>
      <c r="AZE60" s="31"/>
      <c r="AZF60" s="31"/>
      <c r="AZG60" s="31"/>
      <c r="AZH60" s="31"/>
      <c r="AZI60" s="31"/>
      <c r="AZJ60" s="31"/>
      <c r="AZK60" s="31"/>
      <c r="AZL60" s="31"/>
      <c r="AZM60" s="31"/>
      <c r="AZN60" s="31"/>
      <c r="AZO60" s="31"/>
      <c r="AZP60" s="31"/>
      <c r="AZQ60" s="31"/>
      <c r="AZR60" s="31"/>
      <c r="AZS60" s="31"/>
      <c r="AZT60" s="31"/>
      <c r="AZU60" s="31"/>
      <c r="AZV60" s="31"/>
      <c r="AZW60" s="31"/>
      <c r="AZX60" s="31"/>
      <c r="AZY60" s="31"/>
      <c r="AZZ60" s="31"/>
      <c r="BAA60" s="31"/>
      <c r="BAB60" s="31"/>
      <c r="BAC60" s="31"/>
      <c r="BAD60" s="31"/>
      <c r="BAE60" s="31"/>
      <c r="BAF60" s="31"/>
      <c r="BAG60" s="31"/>
      <c r="BAH60" s="31"/>
      <c r="BAI60" s="31"/>
      <c r="BAJ60" s="31"/>
      <c r="BAK60" s="31"/>
      <c r="BAL60" s="31"/>
      <c r="BAM60" s="31"/>
      <c r="BAN60" s="31"/>
      <c r="BAO60" s="31"/>
      <c r="BAP60" s="31"/>
      <c r="BAQ60" s="31"/>
      <c r="BAR60" s="31"/>
      <c r="BAS60" s="31"/>
      <c r="BAT60" s="31"/>
      <c r="BAU60" s="31"/>
      <c r="BAV60" s="31"/>
      <c r="BAW60" s="31"/>
      <c r="BAX60" s="31"/>
      <c r="BAY60" s="31"/>
      <c r="BAZ60" s="31"/>
      <c r="BBA60" s="31"/>
      <c r="BBB60" s="31"/>
      <c r="BBC60" s="31"/>
      <c r="BBD60" s="31"/>
      <c r="BBE60" s="31"/>
      <c r="BBF60" s="31"/>
      <c r="BBG60" s="31"/>
      <c r="BBH60" s="31"/>
      <c r="BBI60" s="31"/>
      <c r="BBJ60" s="31"/>
      <c r="BBK60" s="31"/>
      <c r="BBL60" s="31"/>
      <c r="BBM60" s="31"/>
      <c r="BBN60" s="31"/>
      <c r="BBO60" s="31"/>
      <c r="BBP60" s="31"/>
      <c r="BBQ60" s="31"/>
      <c r="BBR60" s="31"/>
      <c r="BBS60" s="31"/>
      <c r="BBT60" s="31"/>
      <c r="BBU60" s="31"/>
      <c r="BBV60" s="31"/>
      <c r="BBW60" s="31"/>
      <c r="BBX60" s="31"/>
      <c r="BBY60" s="31"/>
      <c r="BBZ60" s="31"/>
      <c r="BCA60" s="31"/>
      <c r="BCB60" s="31"/>
      <c r="BCC60" s="31"/>
      <c r="BCD60" s="31"/>
      <c r="BCE60" s="31"/>
      <c r="BCF60" s="31"/>
      <c r="BCG60" s="31"/>
      <c r="BCH60" s="31"/>
      <c r="BCI60" s="31"/>
      <c r="BCJ60" s="31"/>
      <c r="BCK60" s="31"/>
      <c r="BCL60" s="31"/>
      <c r="BCM60" s="31"/>
      <c r="BCN60" s="31"/>
      <c r="BCO60" s="31"/>
      <c r="BCP60" s="31"/>
      <c r="BCQ60" s="31"/>
      <c r="BCR60" s="31"/>
      <c r="BCS60" s="31"/>
      <c r="BCT60" s="31"/>
      <c r="BCU60" s="31"/>
      <c r="BCV60" s="31"/>
      <c r="BCW60" s="31"/>
      <c r="BCX60" s="31"/>
      <c r="BCY60" s="31"/>
      <c r="BCZ60" s="31"/>
      <c r="BDA60" s="31"/>
      <c r="BDB60" s="31"/>
      <c r="BDC60" s="31"/>
      <c r="BDD60" s="31"/>
      <c r="BDE60" s="31"/>
      <c r="BDF60" s="31"/>
      <c r="BDG60" s="31"/>
      <c r="BDH60" s="31"/>
      <c r="BDI60" s="31"/>
      <c r="BDJ60" s="31"/>
      <c r="BDK60" s="31"/>
      <c r="BDL60" s="31"/>
      <c r="BDM60" s="31"/>
      <c r="BDN60" s="31"/>
      <c r="BDO60" s="31"/>
      <c r="BDP60" s="31"/>
      <c r="BDQ60" s="31"/>
      <c r="BDR60" s="31"/>
      <c r="BDS60" s="31"/>
      <c r="BDT60" s="31"/>
      <c r="BDU60" s="31"/>
      <c r="BDV60" s="31"/>
    </row>
    <row r="61" spans="1:1478" s="31" customFormat="1" ht="15" customHeight="1" x14ac:dyDescent="0.25">
      <c r="A61" s="47"/>
      <c r="B61" s="74">
        <v>321</v>
      </c>
      <c r="C61" s="49"/>
      <c r="D61" s="76" t="s">
        <v>115</v>
      </c>
      <c r="E61" s="71">
        <f>E62+E63+E64+E65</f>
        <v>3577209.77</v>
      </c>
      <c r="F61" s="52">
        <f t="shared" ref="F61:I61" si="18">F62+F63+F64+F65</f>
        <v>3725538</v>
      </c>
      <c r="G61" s="52">
        <f t="shared" si="18"/>
        <v>4173754</v>
      </c>
      <c r="H61" s="52">
        <f t="shared" si="18"/>
        <v>4151645</v>
      </c>
      <c r="I61" s="52">
        <f t="shared" si="18"/>
        <v>4151661</v>
      </c>
    </row>
    <row r="62" spans="1:1478" s="11" customFormat="1" ht="15" customHeight="1" x14ac:dyDescent="0.25">
      <c r="A62" s="18"/>
      <c r="B62" s="24"/>
      <c r="C62" s="19">
        <v>3211</v>
      </c>
      <c r="D62" s="19" t="s">
        <v>44</v>
      </c>
      <c r="E62" s="88">
        <v>284639</v>
      </c>
      <c r="F62" s="40">
        <v>226778</v>
      </c>
      <c r="G62" s="40">
        <v>296894</v>
      </c>
      <c r="H62" s="40">
        <v>280145</v>
      </c>
      <c r="I62" s="41">
        <v>280161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  <c r="IQ62" s="37"/>
      <c r="IR62" s="37"/>
      <c r="IS62" s="37"/>
      <c r="IT62" s="37"/>
      <c r="IU62" s="37"/>
      <c r="IV62" s="37"/>
      <c r="IW62" s="37"/>
      <c r="IX62" s="37"/>
      <c r="IY62" s="37"/>
      <c r="IZ62" s="37"/>
      <c r="JA62" s="37"/>
      <c r="JB62" s="37"/>
      <c r="JC62" s="37"/>
      <c r="JD62" s="37"/>
      <c r="JE62" s="37"/>
      <c r="JF62" s="37"/>
      <c r="JG62" s="37"/>
      <c r="JH62" s="37"/>
      <c r="JI62" s="37"/>
      <c r="JJ62" s="37"/>
      <c r="JK62" s="37"/>
      <c r="JL62" s="37"/>
      <c r="JM62" s="37"/>
      <c r="JN62" s="37"/>
      <c r="JO62" s="37"/>
      <c r="JP62" s="37"/>
      <c r="JQ62" s="37"/>
      <c r="JR62" s="37"/>
      <c r="JS62" s="37"/>
      <c r="JT62" s="37"/>
      <c r="JU62" s="37"/>
      <c r="JV62" s="37"/>
      <c r="JW62" s="37"/>
      <c r="JX62" s="37"/>
      <c r="JY62" s="37"/>
      <c r="JZ62" s="37"/>
      <c r="KA62" s="37"/>
      <c r="KB62" s="37"/>
      <c r="KC62" s="37"/>
      <c r="KD62" s="37"/>
      <c r="KE62" s="37"/>
      <c r="KF62" s="37"/>
      <c r="KG62" s="37"/>
      <c r="KH62" s="37"/>
      <c r="KI62" s="37"/>
      <c r="KJ62" s="37"/>
      <c r="KK62" s="37"/>
      <c r="KL62" s="37"/>
      <c r="KM62" s="37"/>
      <c r="KN62" s="37"/>
      <c r="KO62" s="37"/>
      <c r="KP62" s="37"/>
      <c r="KQ62" s="37"/>
      <c r="KR62" s="37"/>
      <c r="KS62" s="37"/>
      <c r="KT62" s="37"/>
      <c r="KU62" s="37"/>
      <c r="KV62" s="37"/>
      <c r="KW62" s="37"/>
      <c r="KX62" s="37"/>
      <c r="KY62" s="37"/>
      <c r="KZ62" s="37"/>
      <c r="LA62" s="37"/>
      <c r="LB62" s="37"/>
      <c r="LC62" s="37"/>
      <c r="LD62" s="37"/>
      <c r="LE62" s="37"/>
      <c r="LF62" s="37"/>
      <c r="LG62" s="37"/>
      <c r="LH62" s="37"/>
      <c r="LI62" s="37"/>
      <c r="LJ62" s="37"/>
      <c r="LK62" s="37"/>
      <c r="LL62" s="37"/>
      <c r="LM62" s="37"/>
      <c r="LN62" s="37"/>
      <c r="LO62" s="37"/>
      <c r="LP62" s="37"/>
      <c r="LQ62" s="37"/>
      <c r="LR62" s="37"/>
      <c r="LS62" s="37"/>
      <c r="LT62" s="37"/>
      <c r="LU62" s="37"/>
      <c r="LV62" s="37"/>
      <c r="LW62" s="37"/>
      <c r="LX62" s="37"/>
      <c r="LY62" s="37"/>
      <c r="LZ62" s="37"/>
      <c r="MA62" s="37"/>
      <c r="MB62" s="37"/>
      <c r="MC62" s="37"/>
      <c r="MD62" s="37"/>
      <c r="ME62" s="37"/>
      <c r="MF62" s="37"/>
      <c r="MG62" s="37"/>
      <c r="MH62" s="37"/>
      <c r="MI62" s="37"/>
      <c r="MJ62" s="37"/>
      <c r="MK62" s="37"/>
      <c r="ML62" s="37"/>
      <c r="MM62" s="37"/>
      <c r="MN62" s="37"/>
      <c r="MO62" s="37"/>
      <c r="MP62" s="37"/>
      <c r="MQ62" s="37"/>
      <c r="MR62" s="37"/>
      <c r="MS62" s="37"/>
      <c r="MT62" s="37"/>
      <c r="MU62" s="37"/>
      <c r="MV62" s="37"/>
      <c r="MW62" s="37"/>
      <c r="MX62" s="37"/>
      <c r="MY62" s="37"/>
      <c r="MZ62" s="37"/>
      <c r="NA62" s="37"/>
      <c r="NB62" s="37"/>
      <c r="NC62" s="37"/>
      <c r="ND62" s="37"/>
      <c r="NE62" s="37"/>
      <c r="NF62" s="37"/>
      <c r="NG62" s="37"/>
      <c r="NH62" s="37"/>
      <c r="NI62" s="37"/>
      <c r="NJ62" s="37"/>
      <c r="NK62" s="37"/>
      <c r="NL62" s="37"/>
      <c r="NM62" s="37"/>
      <c r="NN62" s="37"/>
      <c r="NO62" s="37"/>
      <c r="NP62" s="37"/>
      <c r="NQ62" s="37"/>
      <c r="NR62" s="37"/>
      <c r="NS62" s="37"/>
      <c r="NT62" s="37"/>
      <c r="NU62" s="37"/>
      <c r="NV62" s="37"/>
      <c r="NW62" s="37"/>
      <c r="NX62" s="37"/>
      <c r="NY62" s="37"/>
      <c r="NZ62" s="37"/>
      <c r="OA62" s="37"/>
      <c r="OB62" s="37"/>
      <c r="OC62" s="37"/>
      <c r="OD62" s="37"/>
      <c r="OE62" s="37"/>
      <c r="OF62" s="37"/>
      <c r="OG62" s="37"/>
      <c r="OH62" s="37"/>
      <c r="OI62" s="37"/>
      <c r="OJ62" s="37"/>
      <c r="OK62" s="37"/>
      <c r="OL62" s="37"/>
      <c r="OM62" s="37"/>
      <c r="ON62" s="37"/>
      <c r="OO62" s="37"/>
      <c r="OP62" s="37"/>
      <c r="OQ62" s="37"/>
      <c r="OR62" s="37"/>
      <c r="OS62" s="37"/>
      <c r="OT62" s="37"/>
      <c r="OU62" s="37"/>
      <c r="OV62" s="37"/>
      <c r="OW62" s="37"/>
      <c r="OX62" s="37"/>
      <c r="OY62" s="37"/>
      <c r="OZ62" s="37"/>
      <c r="PA62" s="37"/>
      <c r="PB62" s="37"/>
      <c r="PC62" s="37"/>
      <c r="PD62" s="37"/>
      <c r="PE62" s="37"/>
      <c r="PF62" s="37"/>
      <c r="PG62" s="37"/>
      <c r="PH62" s="37"/>
      <c r="PI62" s="37"/>
      <c r="PJ62" s="37"/>
      <c r="PK62" s="37"/>
      <c r="PL62" s="37"/>
      <c r="PM62" s="37"/>
      <c r="PN62" s="37"/>
      <c r="PO62" s="37"/>
      <c r="PP62" s="37"/>
      <c r="PQ62" s="37"/>
      <c r="PR62" s="37"/>
      <c r="PS62" s="37"/>
      <c r="PT62" s="37"/>
      <c r="PU62" s="37"/>
      <c r="PV62" s="37"/>
      <c r="PW62" s="37"/>
      <c r="PX62" s="37"/>
      <c r="PY62" s="37"/>
      <c r="PZ62" s="37"/>
      <c r="QA62" s="37"/>
      <c r="QB62" s="37"/>
      <c r="QC62" s="37"/>
      <c r="QD62" s="37"/>
      <c r="QE62" s="37"/>
      <c r="QF62" s="37"/>
      <c r="QG62" s="37"/>
      <c r="QH62" s="37"/>
      <c r="QI62" s="37"/>
      <c r="QJ62" s="37"/>
      <c r="QK62" s="37"/>
      <c r="QL62" s="37"/>
      <c r="QM62" s="37"/>
      <c r="QN62" s="37"/>
      <c r="QO62" s="37"/>
      <c r="QP62" s="37"/>
      <c r="QQ62" s="37"/>
      <c r="QR62" s="37"/>
      <c r="QS62" s="37"/>
      <c r="QT62" s="37"/>
      <c r="QU62" s="37"/>
      <c r="QV62" s="37"/>
      <c r="QW62" s="37"/>
      <c r="QX62" s="37"/>
      <c r="QY62" s="37"/>
      <c r="QZ62" s="37"/>
      <c r="RA62" s="37"/>
      <c r="RB62" s="37"/>
      <c r="RC62" s="37"/>
      <c r="RD62" s="37"/>
      <c r="RE62" s="37"/>
      <c r="RF62" s="37"/>
      <c r="RG62" s="37"/>
      <c r="RH62" s="37"/>
      <c r="RI62" s="37"/>
      <c r="RJ62" s="37"/>
      <c r="RK62" s="37"/>
      <c r="RL62" s="37"/>
      <c r="RM62" s="37"/>
      <c r="RN62" s="37"/>
      <c r="RO62" s="37"/>
      <c r="RP62" s="37"/>
      <c r="RQ62" s="37"/>
      <c r="RR62" s="37"/>
      <c r="RS62" s="37"/>
      <c r="RT62" s="37"/>
      <c r="RU62" s="37"/>
      <c r="RV62" s="37"/>
      <c r="RW62" s="37"/>
      <c r="RX62" s="37"/>
      <c r="RY62" s="37"/>
      <c r="RZ62" s="37"/>
      <c r="SA62" s="37"/>
      <c r="SB62" s="37"/>
      <c r="SC62" s="37"/>
      <c r="SD62" s="37"/>
      <c r="SE62" s="37"/>
      <c r="SF62" s="37"/>
      <c r="SG62" s="37"/>
      <c r="SH62" s="37"/>
      <c r="SI62" s="37"/>
      <c r="SJ62" s="37"/>
      <c r="SK62" s="37"/>
      <c r="SL62" s="37"/>
      <c r="SM62" s="37"/>
      <c r="SN62" s="37"/>
      <c r="SO62" s="37"/>
      <c r="SP62" s="37"/>
      <c r="SQ62" s="37"/>
      <c r="SR62" s="37"/>
      <c r="SS62" s="37"/>
      <c r="ST62" s="37"/>
      <c r="SU62" s="37"/>
      <c r="SV62" s="37"/>
      <c r="SW62" s="37"/>
      <c r="SX62" s="37"/>
      <c r="SY62" s="37"/>
      <c r="SZ62" s="37"/>
      <c r="TA62" s="37"/>
      <c r="TB62" s="37"/>
      <c r="TC62" s="37"/>
      <c r="TD62" s="37"/>
      <c r="TE62" s="37"/>
      <c r="TF62" s="37"/>
      <c r="TG62" s="37"/>
      <c r="TH62" s="37"/>
      <c r="TI62" s="37"/>
      <c r="TJ62" s="37"/>
      <c r="TK62" s="37"/>
      <c r="TL62" s="37"/>
      <c r="TM62" s="37"/>
      <c r="TN62" s="37"/>
      <c r="TO62" s="37"/>
      <c r="TP62" s="37"/>
      <c r="TQ62" s="37"/>
      <c r="TR62" s="37"/>
      <c r="TS62" s="37"/>
      <c r="TT62" s="37"/>
      <c r="TU62" s="37"/>
      <c r="TV62" s="37"/>
      <c r="TW62" s="37"/>
      <c r="TX62" s="37"/>
      <c r="TY62" s="37"/>
      <c r="TZ62" s="37"/>
      <c r="UA62" s="37"/>
      <c r="UB62" s="37"/>
      <c r="UC62" s="37"/>
      <c r="UD62" s="37"/>
      <c r="UE62" s="37"/>
      <c r="UF62" s="37"/>
      <c r="UG62" s="37"/>
      <c r="UH62" s="37"/>
      <c r="UI62" s="37"/>
      <c r="UJ62" s="37"/>
      <c r="UK62" s="37"/>
      <c r="UL62" s="37"/>
      <c r="UM62" s="37"/>
      <c r="UN62" s="37"/>
      <c r="UO62" s="37"/>
      <c r="UP62" s="37"/>
      <c r="UQ62" s="37"/>
      <c r="UR62" s="37"/>
      <c r="US62" s="37"/>
      <c r="UT62" s="37"/>
      <c r="UU62" s="37"/>
      <c r="UV62" s="37"/>
      <c r="UW62" s="37"/>
      <c r="UX62" s="37"/>
      <c r="UY62" s="37"/>
      <c r="UZ62" s="37"/>
      <c r="VA62" s="37"/>
      <c r="VB62" s="37"/>
      <c r="VC62" s="37"/>
      <c r="VD62" s="37"/>
      <c r="VE62" s="37"/>
      <c r="VF62" s="37"/>
      <c r="VG62" s="37"/>
      <c r="VH62" s="37"/>
      <c r="VI62" s="37"/>
      <c r="VJ62" s="37"/>
      <c r="VK62" s="37"/>
      <c r="VL62" s="37"/>
      <c r="VM62" s="37"/>
      <c r="VN62" s="37"/>
      <c r="VO62" s="37"/>
      <c r="VP62" s="37"/>
      <c r="VQ62" s="37"/>
      <c r="VR62" s="37"/>
      <c r="VS62" s="37"/>
      <c r="VT62" s="37"/>
      <c r="VU62" s="37"/>
      <c r="VV62" s="37"/>
      <c r="VW62" s="37"/>
      <c r="VX62" s="37"/>
      <c r="VY62" s="37"/>
      <c r="VZ62" s="37"/>
      <c r="WA62" s="37"/>
      <c r="WB62" s="37"/>
      <c r="WC62" s="37"/>
      <c r="WD62" s="37"/>
      <c r="WE62" s="37"/>
      <c r="WF62" s="37"/>
      <c r="WG62" s="37"/>
      <c r="WH62" s="37"/>
      <c r="WI62" s="37"/>
      <c r="WJ62" s="37"/>
      <c r="WK62" s="37"/>
      <c r="WL62" s="37"/>
      <c r="WM62" s="37"/>
      <c r="WN62" s="37"/>
      <c r="WO62" s="37"/>
      <c r="WP62" s="37"/>
      <c r="WQ62" s="37"/>
      <c r="WR62" s="37"/>
      <c r="WS62" s="37"/>
      <c r="WT62" s="37"/>
      <c r="WU62" s="37"/>
      <c r="WV62" s="37"/>
      <c r="WW62" s="37"/>
      <c r="WX62" s="37"/>
      <c r="WY62" s="37"/>
      <c r="WZ62" s="37"/>
      <c r="XA62" s="37"/>
      <c r="XB62" s="37"/>
      <c r="XC62" s="37"/>
      <c r="XD62" s="37"/>
      <c r="XE62" s="37"/>
      <c r="XF62" s="37"/>
      <c r="XG62" s="37"/>
      <c r="XH62" s="37"/>
      <c r="XI62" s="37"/>
      <c r="XJ62" s="37"/>
      <c r="XK62" s="37"/>
      <c r="XL62" s="37"/>
      <c r="XM62" s="37"/>
      <c r="XN62" s="37"/>
      <c r="XO62" s="37"/>
      <c r="XP62" s="37"/>
      <c r="XQ62" s="37"/>
      <c r="XR62" s="37"/>
      <c r="XS62" s="37"/>
      <c r="XT62" s="37"/>
      <c r="XU62" s="37"/>
      <c r="XV62" s="37"/>
      <c r="XW62" s="37"/>
      <c r="XX62" s="37"/>
      <c r="XY62" s="37"/>
      <c r="XZ62" s="37"/>
      <c r="YA62" s="37"/>
      <c r="YB62" s="37"/>
      <c r="YC62" s="37"/>
      <c r="YD62" s="37"/>
      <c r="YE62" s="37"/>
      <c r="YF62" s="37"/>
      <c r="YG62" s="37"/>
      <c r="YH62" s="37"/>
      <c r="YI62" s="37"/>
      <c r="YJ62" s="37"/>
      <c r="YK62" s="37"/>
      <c r="YL62" s="37"/>
      <c r="YM62" s="37"/>
      <c r="YN62" s="37"/>
      <c r="YO62" s="37"/>
      <c r="YP62" s="37"/>
      <c r="YQ62" s="37"/>
      <c r="YR62" s="37"/>
      <c r="YS62" s="37"/>
      <c r="YT62" s="37"/>
      <c r="YU62" s="37"/>
      <c r="YV62" s="37"/>
      <c r="YW62" s="37"/>
      <c r="YX62" s="37"/>
      <c r="YY62" s="37"/>
      <c r="YZ62" s="37"/>
      <c r="ZA62" s="37"/>
      <c r="ZB62" s="37"/>
      <c r="ZC62" s="37"/>
      <c r="ZD62" s="37"/>
      <c r="ZE62" s="37"/>
      <c r="ZF62" s="37"/>
      <c r="ZG62" s="37"/>
      <c r="ZH62" s="37"/>
      <c r="ZI62" s="37"/>
      <c r="ZJ62" s="37"/>
      <c r="ZK62" s="37"/>
      <c r="ZL62" s="37"/>
      <c r="ZM62" s="37"/>
      <c r="ZN62" s="37"/>
      <c r="ZO62" s="37"/>
      <c r="ZP62" s="37"/>
      <c r="ZQ62" s="37"/>
      <c r="ZR62" s="37"/>
      <c r="ZS62" s="37"/>
      <c r="ZT62" s="37"/>
      <c r="ZU62" s="37"/>
      <c r="ZV62" s="37"/>
      <c r="ZW62" s="37"/>
      <c r="ZX62" s="37"/>
      <c r="ZY62" s="37"/>
      <c r="ZZ62" s="37"/>
      <c r="AAA62" s="37"/>
      <c r="AAB62" s="37"/>
      <c r="AAC62" s="37"/>
      <c r="AAD62" s="37"/>
      <c r="AAE62" s="37"/>
      <c r="AAF62" s="37"/>
      <c r="AAG62" s="37"/>
      <c r="AAH62" s="37"/>
      <c r="AAI62" s="37"/>
      <c r="AAJ62" s="37"/>
      <c r="AAK62" s="37"/>
      <c r="AAL62" s="37"/>
      <c r="AAM62" s="37"/>
      <c r="AAN62" s="37"/>
      <c r="AAO62" s="37"/>
      <c r="AAP62" s="37"/>
      <c r="AAQ62" s="37"/>
      <c r="AAR62" s="37"/>
      <c r="AAS62" s="37"/>
      <c r="AAT62" s="37"/>
      <c r="AAU62" s="37"/>
      <c r="AAV62" s="37"/>
      <c r="AAW62" s="37"/>
      <c r="AAX62" s="37"/>
      <c r="AAY62" s="37"/>
      <c r="AAZ62" s="37"/>
      <c r="ABA62" s="37"/>
      <c r="ABB62" s="37"/>
      <c r="ABC62" s="37"/>
      <c r="ABD62" s="37"/>
      <c r="ABE62" s="37"/>
      <c r="ABF62" s="37"/>
      <c r="ABG62" s="37"/>
      <c r="ABH62" s="37"/>
      <c r="ABI62" s="37"/>
      <c r="ABJ62" s="37"/>
      <c r="ABK62" s="37"/>
      <c r="ABL62" s="37"/>
      <c r="ABM62" s="37"/>
      <c r="ABN62" s="37"/>
      <c r="ABO62" s="37"/>
      <c r="ABP62" s="37"/>
      <c r="ABQ62" s="37"/>
      <c r="ABR62" s="37"/>
      <c r="ABS62" s="37"/>
      <c r="ABT62" s="37"/>
      <c r="ABU62" s="37"/>
      <c r="ABV62" s="37"/>
      <c r="ABW62" s="37"/>
      <c r="ABX62" s="37"/>
      <c r="ABY62" s="37"/>
      <c r="ABZ62" s="37"/>
      <c r="ACA62" s="37"/>
      <c r="ACB62" s="37"/>
      <c r="ACC62" s="37"/>
      <c r="ACD62" s="37"/>
      <c r="ACE62" s="37"/>
      <c r="ACF62" s="37"/>
      <c r="ACG62" s="37"/>
      <c r="ACH62" s="37"/>
      <c r="ACI62" s="37"/>
      <c r="ACJ62" s="37"/>
      <c r="ACK62" s="37"/>
      <c r="ACL62" s="37"/>
      <c r="ACM62" s="37"/>
      <c r="ACN62" s="37"/>
      <c r="ACO62" s="37"/>
      <c r="ACP62" s="37"/>
      <c r="ACQ62" s="37"/>
      <c r="ACR62" s="37"/>
      <c r="ACS62" s="37"/>
      <c r="ACT62" s="37"/>
      <c r="ACU62" s="37"/>
      <c r="ACV62" s="37"/>
      <c r="ACW62" s="37"/>
      <c r="ACX62" s="37"/>
      <c r="ACY62" s="37"/>
      <c r="ACZ62" s="37"/>
      <c r="ADA62" s="37"/>
      <c r="ADB62" s="37"/>
      <c r="ADC62" s="37"/>
      <c r="ADD62" s="37"/>
      <c r="ADE62" s="37"/>
      <c r="ADF62" s="37"/>
      <c r="ADG62" s="37"/>
      <c r="ADH62" s="37"/>
      <c r="ADI62" s="37"/>
      <c r="ADJ62" s="37"/>
      <c r="ADK62" s="37"/>
      <c r="ADL62" s="37"/>
      <c r="ADM62" s="37"/>
      <c r="ADN62" s="37"/>
      <c r="ADO62" s="37"/>
      <c r="ADP62" s="37"/>
      <c r="ADQ62" s="37"/>
      <c r="ADR62" s="37"/>
      <c r="ADS62" s="37"/>
      <c r="ADT62" s="37"/>
      <c r="ADU62" s="37"/>
      <c r="ADV62" s="37"/>
      <c r="ADW62" s="37"/>
      <c r="ADX62" s="37"/>
      <c r="ADY62" s="37"/>
      <c r="ADZ62" s="37"/>
      <c r="AEA62" s="37"/>
      <c r="AEB62" s="37"/>
      <c r="AEC62" s="37"/>
      <c r="AED62" s="37"/>
      <c r="AEE62" s="37"/>
      <c r="AEF62" s="37"/>
      <c r="AEG62" s="37"/>
      <c r="AEH62" s="37"/>
      <c r="AEI62" s="37"/>
      <c r="AEJ62" s="37"/>
      <c r="AEK62" s="37"/>
      <c r="AEL62" s="37"/>
      <c r="AEM62" s="37"/>
      <c r="AEN62" s="37"/>
      <c r="AEO62" s="37"/>
      <c r="AEP62" s="37"/>
      <c r="AEQ62" s="37"/>
      <c r="AER62" s="37"/>
      <c r="AES62" s="37"/>
      <c r="AET62" s="37"/>
      <c r="AEU62" s="37"/>
      <c r="AEV62" s="37"/>
      <c r="AEW62" s="37"/>
      <c r="AEX62" s="37"/>
      <c r="AEY62" s="37"/>
      <c r="AEZ62" s="37"/>
      <c r="AFA62" s="37"/>
      <c r="AFB62" s="37"/>
      <c r="AFC62" s="37"/>
      <c r="AFD62" s="37"/>
      <c r="AFE62" s="37"/>
      <c r="AFF62" s="37"/>
      <c r="AFG62" s="37"/>
      <c r="AFH62" s="37"/>
      <c r="AFI62" s="37"/>
      <c r="AFJ62" s="37"/>
      <c r="AFK62" s="37"/>
      <c r="AFL62" s="37"/>
      <c r="AFM62" s="37"/>
      <c r="AFN62" s="37"/>
      <c r="AFO62" s="37"/>
      <c r="AFP62" s="37"/>
      <c r="AFQ62" s="37"/>
      <c r="AFR62" s="37"/>
      <c r="AFS62" s="37"/>
      <c r="AFT62" s="37"/>
      <c r="AFU62" s="37"/>
      <c r="AFV62" s="37"/>
      <c r="AFW62" s="37"/>
      <c r="AFX62" s="37"/>
      <c r="AFY62" s="37"/>
      <c r="AFZ62" s="37"/>
      <c r="AGA62" s="37"/>
      <c r="AGB62" s="37"/>
      <c r="AGC62" s="37"/>
      <c r="AGD62" s="37"/>
      <c r="AGE62" s="37"/>
      <c r="AGF62" s="37"/>
      <c r="AGG62" s="37"/>
      <c r="AGH62" s="37"/>
      <c r="AGI62" s="37"/>
      <c r="AGJ62" s="37"/>
      <c r="AGK62" s="37"/>
      <c r="AGL62" s="37"/>
      <c r="AGM62" s="37"/>
      <c r="AGN62" s="37"/>
      <c r="AGO62" s="37"/>
      <c r="AGP62" s="37"/>
      <c r="AGQ62" s="37"/>
      <c r="AGR62" s="37"/>
      <c r="AGS62" s="37"/>
      <c r="AGT62" s="37"/>
      <c r="AGU62" s="37"/>
      <c r="AGV62" s="37"/>
      <c r="AGW62" s="37"/>
      <c r="AGX62" s="37"/>
      <c r="AGY62" s="37"/>
      <c r="AGZ62" s="37"/>
      <c r="AHA62" s="37"/>
      <c r="AHB62" s="37"/>
      <c r="AHC62" s="37"/>
      <c r="AHD62" s="37"/>
      <c r="AHE62" s="37"/>
      <c r="AHF62" s="37"/>
      <c r="AHG62" s="37"/>
      <c r="AHH62" s="37"/>
      <c r="AHI62" s="37"/>
      <c r="AHJ62" s="37"/>
      <c r="AHK62" s="37"/>
      <c r="AHL62" s="37"/>
      <c r="AHM62" s="37"/>
      <c r="AHN62" s="37"/>
      <c r="AHO62" s="37"/>
      <c r="AHP62" s="37"/>
      <c r="AHQ62" s="37"/>
      <c r="AHR62" s="37"/>
      <c r="AHS62" s="37"/>
      <c r="AHT62" s="37"/>
      <c r="AHU62" s="37"/>
      <c r="AHV62" s="37"/>
      <c r="AHW62" s="37"/>
      <c r="AHX62" s="37"/>
      <c r="AHY62" s="37"/>
      <c r="AHZ62" s="37"/>
      <c r="AIA62" s="37"/>
      <c r="AIB62" s="37"/>
      <c r="AIC62" s="37"/>
      <c r="AID62" s="37"/>
      <c r="AIE62" s="37"/>
      <c r="AIF62" s="37"/>
      <c r="AIG62" s="37"/>
      <c r="AIH62" s="37"/>
      <c r="AII62" s="37"/>
      <c r="AIJ62" s="37"/>
      <c r="AIK62" s="37"/>
      <c r="AIL62" s="37"/>
      <c r="AIM62" s="37"/>
      <c r="AIN62" s="37"/>
      <c r="AIO62" s="37"/>
      <c r="AIP62" s="37"/>
      <c r="AIQ62" s="37"/>
      <c r="AIR62" s="37"/>
      <c r="AIS62" s="37"/>
      <c r="AIT62" s="37"/>
      <c r="AIU62" s="37"/>
      <c r="AIV62" s="37"/>
      <c r="AIW62" s="37"/>
      <c r="AIX62" s="37"/>
      <c r="AIY62" s="37"/>
      <c r="AIZ62" s="37"/>
      <c r="AJA62" s="37"/>
      <c r="AJB62" s="37"/>
      <c r="AJC62" s="37"/>
      <c r="AJD62" s="37"/>
      <c r="AJE62" s="37"/>
      <c r="AJF62" s="37"/>
      <c r="AJG62" s="37"/>
      <c r="AJH62" s="37"/>
      <c r="AJI62" s="37"/>
      <c r="AJJ62" s="37"/>
      <c r="AJK62" s="37"/>
      <c r="AJL62" s="37"/>
      <c r="AJM62" s="37"/>
      <c r="AJN62" s="37"/>
      <c r="AJO62" s="37"/>
      <c r="AJP62" s="37"/>
      <c r="AJQ62" s="37"/>
      <c r="AJR62" s="37"/>
      <c r="AJS62" s="37"/>
      <c r="AJT62" s="37"/>
      <c r="AJU62" s="37"/>
      <c r="AJV62" s="37"/>
      <c r="AJW62" s="37"/>
      <c r="AJX62" s="37"/>
      <c r="AJY62" s="37"/>
      <c r="AJZ62" s="37"/>
      <c r="AKA62" s="37"/>
      <c r="AKB62" s="37"/>
      <c r="AKC62" s="37"/>
      <c r="AKD62" s="37"/>
      <c r="AKE62" s="37"/>
      <c r="AKF62" s="37"/>
      <c r="AKG62" s="37"/>
      <c r="AKH62" s="37"/>
      <c r="AKI62" s="37"/>
      <c r="AKJ62" s="37"/>
      <c r="AKK62" s="37"/>
      <c r="AKL62" s="37"/>
      <c r="AKM62" s="37"/>
      <c r="AKN62" s="37"/>
      <c r="AKO62" s="37"/>
      <c r="AKP62" s="37"/>
      <c r="AKQ62" s="37"/>
      <c r="AKR62" s="37"/>
      <c r="AKS62" s="37"/>
      <c r="AKT62" s="37"/>
      <c r="AKU62" s="37"/>
      <c r="AKV62" s="37"/>
      <c r="AKW62" s="37"/>
      <c r="AKX62" s="37"/>
      <c r="AKY62" s="37"/>
      <c r="AKZ62" s="37"/>
      <c r="ALA62" s="37"/>
      <c r="ALB62" s="37"/>
      <c r="ALC62" s="37"/>
      <c r="ALD62" s="37"/>
      <c r="ALE62" s="37"/>
      <c r="ALF62" s="37"/>
      <c r="ALG62" s="37"/>
      <c r="ALH62" s="37"/>
      <c r="ALI62" s="37"/>
      <c r="ALJ62" s="37"/>
      <c r="ALK62" s="37"/>
      <c r="ALL62" s="37"/>
      <c r="ALM62" s="37"/>
      <c r="ALN62" s="37"/>
      <c r="ALO62" s="37"/>
      <c r="ALP62" s="37"/>
      <c r="ALQ62" s="37"/>
      <c r="ALR62" s="37"/>
      <c r="ALS62" s="37"/>
      <c r="ALT62" s="37"/>
      <c r="ALU62" s="37"/>
      <c r="ALV62" s="37"/>
      <c r="ALW62" s="37"/>
      <c r="ALX62" s="37"/>
      <c r="ALY62" s="37"/>
      <c r="ALZ62" s="37"/>
      <c r="AMA62" s="37"/>
      <c r="AMB62" s="37"/>
      <c r="AMC62" s="37"/>
      <c r="AMD62" s="37"/>
      <c r="AME62" s="37"/>
      <c r="AMF62" s="37"/>
      <c r="AMG62" s="37"/>
      <c r="AMH62" s="37"/>
      <c r="AMI62" s="37"/>
      <c r="AMJ62" s="37"/>
      <c r="AMK62" s="37"/>
      <c r="AML62" s="37"/>
      <c r="AMM62" s="37"/>
      <c r="AMN62" s="37"/>
      <c r="AMO62" s="37"/>
      <c r="AMP62" s="37"/>
      <c r="AMQ62" s="37"/>
      <c r="AMR62" s="37"/>
      <c r="AMS62" s="37"/>
      <c r="AMT62" s="37"/>
      <c r="AMU62" s="37"/>
      <c r="AMV62" s="37"/>
      <c r="AMW62" s="37"/>
      <c r="AMX62" s="37"/>
      <c r="AMY62" s="37"/>
      <c r="AMZ62" s="37"/>
      <c r="ANA62" s="37"/>
      <c r="ANB62" s="37"/>
      <c r="ANC62" s="37"/>
      <c r="AND62" s="37"/>
      <c r="ANE62" s="37"/>
      <c r="ANF62" s="37"/>
      <c r="ANG62" s="37"/>
      <c r="ANH62" s="37"/>
      <c r="ANI62" s="37"/>
      <c r="ANJ62" s="37"/>
      <c r="ANK62" s="37"/>
      <c r="ANL62" s="37"/>
      <c r="ANM62" s="37"/>
      <c r="ANN62" s="37"/>
      <c r="ANO62" s="37"/>
      <c r="ANP62" s="37"/>
      <c r="ANQ62" s="37"/>
      <c r="ANR62" s="37"/>
      <c r="ANS62" s="37"/>
      <c r="ANT62" s="37"/>
      <c r="ANU62" s="37"/>
      <c r="ANV62" s="37"/>
      <c r="ANW62" s="37"/>
      <c r="ANX62" s="37"/>
      <c r="ANY62" s="37"/>
      <c r="ANZ62" s="37"/>
      <c r="AOA62" s="37"/>
      <c r="AOB62" s="37"/>
      <c r="AOC62" s="37"/>
      <c r="AOD62" s="37"/>
      <c r="AOE62" s="37"/>
      <c r="AOF62" s="37"/>
      <c r="AOG62" s="37"/>
      <c r="AOH62" s="37"/>
      <c r="AOI62" s="37"/>
      <c r="AOJ62" s="37"/>
      <c r="AOK62" s="37"/>
      <c r="AOL62" s="37"/>
      <c r="AOM62" s="37"/>
      <c r="AON62" s="37"/>
      <c r="AOO62" s="37"/>
      <c r="AOP62" s="37"/>
      <c r="AOQ62" s="37"/>
      <c r="AOR62" s="37"/>
      <c r="AOS62" s="37"/>
      <c r="AOT62" s="37"/>
      <c r="AOU62" s="37"/>
      <c r="AOV62" s="37"/>
      <c r="AOW62" s="37"/>
      <c r="AOX62" s="37"/>
      <c r="AOY62" s="37"/>
      <c r="AOZ62" s="37"/>
      <c r="APA62" s="37"/>
      <c r="APB62" s="37"/>
      <c r="APC62" s="37"/>
      <c r="APD62" s="37"/>
      <c r="APE62" s="37"/>
      <c r="APF62" s="37"/>
      <c r="APG62" s="37"/>
      <c r="APH62" s="37"/>
      <c r="API62" s="37"/>
      <c r="APJ62" s="37"/>
      <c r="APK62" s="37"/>
      <c r="APL62" s="37"/>
      <c r="APM62" s="37"/>
      <c r="APN62" s="37"/>
      <c r="APO62" s="37"/>
      <c r="APP62" s="37"/>
      <c r="APQ62" s="37"/>
      <c r="APR62" s="37"/>
      <c r="APS62" s="37"/>
      <c r="APT62" s="37"/>
      <c r="APU62" s="37"/>
      <c r="APV62" s="37"/>
      <c r="APW62" s="37"/>
      <c r="APX62" s="37"/>
      <c r="APY62" s="37"/>
      <c r="APZ62" s="37"/>
      <c r="AQA62" s="37"/>
      <c r="AQB62" s="37"/>
      <c r="AQC62" s="37"/>
      <c r="AQD62" s="37"/>
      <c r="AQE62" s="37"/>
      <c r="AQF62" s="37"/>
      <c r="AQG62" s="37"/>
      <c r="AQH62" s="37"/>
      <c r="AQI62" s="37"/>
      <c r="AQJ62" s="37"/>
      <c r="AQK62" s="37"/>
      <c r="AQL62" s="37"/>
      <c r="AQM62" s="37"/>
      <c r="AQN62" s="37"/>
      <c r="AQO62" s="37"/>
      <c r="AQP62" s="37"/>
      <c r="AQQ62" s="37"/>
      <c r="AQR62" s="37"/>
      <c r="AQS62" s="37"/>
      <c r="AQT62" s="37"/>
      <c r="AQU62" s="37"/>
      <c r="AQV62" s="37"/>
      <c r="AQW62" s="37"/>
      <c r="AQX62" s="37"/>
      <c r="AQY62" s="37"/>
      <c r="AQZ62" s="37"/>
      <c r="ARA62" s="37"/>
      <c r="ARB62" s="37"/>
      <c r="ARC62" s="37"/>
      <c r="ARD62" s="37"/>
      <c r="ARE62" s="37"/>
      <c r="ARF62" s="37"/>
      <c r="ARG62" s="37"/>
      <c r="ARH62" s="37"/>
      <c r="ARI62" s="37"/>
      <c r="ARJ62" s="37"/>
      <c r="ARK62" s="37"/>
      <c r="ARL62" s="37"/>
      <c r="ARM62" s="37"/>
      <c r="ARN62" s="37"/>
      <c r="ARO62" s="37"/>
      <c r="ARP62" s="37"/>
      <c r="ARQ62" s="37"/>
      <c r="ARR62" s="37"/>
      <c r="ARS62" s="37"/>
      <c r="ART62" s="37"/>
      <c r="ARU62" s="37"/>
      <c r="ARV62" s="37"/>
      <c r="ARW62" s="37"/>
      <c r="ARX62" s="37"/>
      <c r="ARY62" s="37"/>
      <c r="ARZ62" s="37"/>
      <c r="ASA62" s="37"/>
      <c r="ASB62" s="37"/>
      <c r="ASC62" s="37"/>
      <c r="ASD62" s="37"/>
      <c r="ASE62" s="37"/>
      <c r="ASF62" s="37"/>
      <c r="ASG62" s="37"/>
      <c r="ASH62" s="37"/>
      <c r="ASI62" s="37"/>
      <c r="ASJ62" s="37"/>
      <c r="ASK62" s="37"/>
      <c r="ASL62" s="37"/>
      <c r="ASM62" s="37"/>
      <c r="ASN62" s="37"/>
      <c r="ASO62" s="37"/>
      <c r="ASP62" s="37"/>
      <c r="ASQ62" s="37"/>
      <c r="ASR62" s="37"/>
      <c r="ASS62" s="37"/>
      <c r="AST62" s="37"/>
      <c r="ASU62" s="37"/>
      <c r="ASV62" s="37"/>
      <c r="ASW62" s="37"/>
      <c r="ASX62" s="37"/>
      <c r="ASY62" s="37"/>
      <c r="ASZ62" s="37"/>
      <c r="ATA62" s="37"/>
      <c r="ATB62" s="37"/>
      <c r="ATC62" s="37"/>
      <c r="ATD62" s="37"/>
      <c r="ATE62" s="37"/>
      <c r="ATF62" s="37"/>
      <c r="ATG62" s="37"/>
      <c r="ATH62" s="37"/>
      <c r="ATI62" s="37"/>
      <c r="ATJ62" s="37"/>
      <c r="ATK62" s="37"/>
      <c r="ATL62" s="37"/>
      <c r="ATM62" s="37"/>
      <c r="ATN62" s="37"/>
      <c r="ATO62" s="37"/>
      <c r="ATP62" s="37"/>
      <c r="ATQ62" s="37"/>
      <c r="ATR62" s="37"/>
      <c r="ATS62" s="37"/>
      <c r="ATT62" s="37"/>
      <c r="ATU62" s="37"/>
      <c r="ATV62" s="37"/>
      <c r="ATW62" s="37"/>
      <c r="ATX62" s="37"/>
      <c r="ATY62" s="37"/>
      <c r="ATZ62" s="37"/>
      <c r="AUA62" s="37"/>
      <c r="AUB62" s="37"/>
      <c r="AUC62" s="37"/>
      <c r="AUD62" s="37"/>
      <c r="AUE62" s="37"/>
      <c r="AUF62" s="37"/>
      <c r="AUG62" s="37"/>
      <c r="AUH62" s="37"/>
      <c r="AUI62" s="37"/>
      <c r="AUJ62" s="37"/>
      <c r="AUK62" s="37"/>
      <c r="AUL62" s="37"/>
      <c r="AUM62" s="37"/>
      <c r="AUN62" s="37"/>
      <c r="AUO62" s="37"/>
      <c r="AUP62" s="37"/>
      <c r="AUQ62" s="37"/>
      <c r="AUR62" s="37"/>
      <c r="AUS62" s="37"/>
      <c r="AUT62" s="37"/>
      <c r="AUU62" s="37"/>
      <c r="AUV62" s="37"/>
      <c r="AUW62" s="37"/>
      <c r="AUX62" s="37"/>
      <c r="AUY62" s="37"/>
      <c r="AUZ62" s="37"/>
      <c r="AVA62" s="37"/>
      <c r="AVB62" s="37"/>
      <c r="AVC62" s="37"/>
      <c r="AVD62" s="37"/>
      <c r="AVE62" s="37"/>
      <c r="AVF62" s="37"/>
      <c r="AVG62" s="37"/>
      <c r="AVH62" s="37"/>
      <c r="AVI62" s="37"/>
      <c r="AVJ62" s="37"/>
      <c r="AVK62" s="37"/>
      <c r="AVL62" s="37"/>
      <c r="AVM62" s="37"/>
      <c r="AVN62" s="37"/>
      <c r="AVO62" s="37"/>
      <c r="AVP62" s="37"/>
      <c r="AVQ62" s="37"/>
      <c r="AVR62" s="37"/>
      <c r="AVS62" s="37"/>
      <c r="AVT62" s="37"/>
      <c r="AVU62" s="37"/>
      <c r="AVV62" s="37"/>
      <c r="AVW62" s="37"/>
      <c r="AVX62" s="37"/>
      <c r="AVY62" s="37"/>
      <c r="AVZ62" s="37"/>
      <c r="AWA62" s="37"/>
      <c r="AWB62" s="37"/>
      <c r="AWC62" s="37"/>
      <c r="AWD62" s="37"/>
      <c r="AWE62" s="37"/>
      <c r="AWF62" s="37"/>
      <c r="AWG62" s="37"/>
      <c r="AWH62" s="37"/>
      <c r="AWI62" s="37"/>
      <c r="AWJ62" s="37"/>
      <c r="AWK62" s="37"/>
      <c r="AWL62" s="37"/>
      <c r="AWM62" s="37"/>
      <c r="AWN62" s="37"/>
      <c r="AWO62" s="37"/>
      <c r="AWP62" s="37"/>
      <c r="AWQ62" s="37"/>
      <c r="AWR62" s="37"/>
      <c r="AWS62" s="37"/>
      <c r="AWT62" s="37"/>
      <c r="AWU62" s="37"/>
      <c r="AWV62" s="37"/>
      <c r="AWW62" s="37"/>
      <c r="AWX62" s="37"/>
      <c r="AWY62" s="37"/>
      <c r="AWZ62" s="37"/>
      <c r="AXA62" s="37"/>
      <c r="AXB62" s="37"/>
      <c r="AXC62" s="37"/>
      <c r="AXD62" s="37"/>
      <c r="AXE62" s="37"/>
      <c r="AXF62" s="37"/>
      <c r="AXG62" s="37"/>
      <c r="AXH62" s="37"/>
      <c r="AXI62" s="37"/>
      <c r="AXJ62" s="37"/>
      <c r="AXK62" s="37"/>
      <c r="AXL62" s="37"/>
      <c r="AXM62" s="37"/>
      <c r="AXN62" s="37"/>
      <c r="AXO62" s="37"/>
      <c r="AXP62" s="37"/>
      <c r="AXQ62" s="37"/>
      <c r="AXR62" s="37"/>
      <c r="AXS62" s="37"/>
      <c r="AXT62" s="37"/>
      <c r="AXU62" s="37"/>
      <c r="AXV62" s="37"/>
      <c r="AXW62" s="37"/>
      <c r="AXX62" s="37"/>
      <c r="AXY62" s="37"/>
      <c r="AXZ62" s="37"/>
      <c r="AYA62" s="37"/>
      <c r="AYB62" s="37"/>
      <c r="AYC62" s="37"/>
      <c r="AYD62" s="37"/>
      <c r="AYE62" s="37"/>
      <c r="AYF62" s="37"/>
      <c r="AYG62" s="37"/>
      <c r="AYH62" s="37"/>
      <c r="AYI62" s="37"/>
      <c r="AYJ62" s="37"/>
      <c r="AYK62" s="37"/>
      <c r="AYL62" s="37"/>
      <c r="AYM62" s="37"/>
      <c r="AYN62" s="37"/>
      <c r="AYO62" s="37"/>
      <c r="AYP62" s="37"/>
      <c r="AYQ62" s="37"/>
      <c r="AYR62" s="37"/>
      <c r="AYS62" s="37"/>
      <c r="AYT62" s="37"/>
      <c r="AYU62" s="37"/>
      <c r="AYV62" s="37"/>
      <c r="AYW62" s="37"/>
      <c r="AYX62" s="37"/>
      <c r="AYY62" s="37"/>
      <c r="AYZ62" s="37"/>
      <c r="AZA62" s="37"/>
      <c r="AZB62" s="37"/>
      <c r="AZC62" s="37"/>
      <c r="AZD62" s="37"/>
      <c r="AZE62" s="37"/>
      <c r="AZF62" s="37"/>
      <c r="AZG62" s="37"/>
      <c r="AZH62" s="37"/>
      <c r="AZI62" s="37"/>
      <c r="AZJ62" s="37"/>
      <c r="AZK62" s="37"/>
      <c r="AZL62" s="37"/>
      <c r="AZM62" s="37"/>
      <c r="AZN62" s="37"/>
      <c r="AZO62" s="37"/>
      <c r="AZP62" s="37"/>
      <c r="AZQ62" s="37"/>
      <c r="AZR62" s="37"/>
      <c r="AZS62" s="37"/>
      <c r="AZT62" s="37"/>
      <c r="AZU62" s="37"/>
      <c r="AZV62" s="37"/>
      <c r="AZW62" s="37"/>
      <c r="AZX62" s="37"/>
      <c r="AZY62" s="37"/>
      <c r="AZZ62" s="37"/>
      <c r="BAA62" s="37"/>
      <c r="BAB62" s="37"/>
      <c r="BAC62" s="37"/>
      <c r="BAD62" s="37"/>
      <c r="BAE62" s="37"/>
      <c r="BAF62" s="37"/>
      <c r="BAG62" s="37"/>
      <c r="BAH62" s="37"/>
      <c r="BAI62" s="37"/>
      <c r="BAJ62" s="37"/>
      <c r="BAK62" s="37"/>
    </row>
    <row r="63" spans="1:1478" s="11" customFormat="1" ht="15" customHeight="1" x14ac:dyDescent="0.25">
      <c r="A63" s="18"/>
      <c r="B63" s="18"/>
      <c r="C63" s="19">
        <v>3212</v>
      </c>
      <c r="D63" s="19" t="s">
        <v>45</v>
      </c>
      <c r="E63" s="88">
        <v>3066921.5</v>
      </c>
      <c r="F63" s="40">
        <v>3090356</v>
      </c>
      <c r="G63" s="40">
        <v>3655050</v>
      </c>
      <c r="H63" s="40">
        <v>3655050</v>
      </c>
      <c r="I63" s="41">
        <v>3655050</v>
      </c>
      <c r="J63" s="37"/>
      <c r="K63" s="37"/>
      <c r="L63" s="37"/>
      <c r="M63" s="37"/>
      <c r="N63" s="37"/>
      <c r="O63" s="37"/>
      <c r="P63" s="37"/>
      <c r="Q63" s="37"/>
      <c r="R63" s="37"/>
      <c r="S63" s="37"/>
    </row>
    <row r="64" spans="1:1478" ht="15" customHeight="1" x14ac:dyDescent="0.25">
      <c r="A64" s="18"/>
      <c r="B64" s="18"/>
      <c r="C64" s="19">
        <v>3213</v>
      </c>
      <c r="D64" s="19" t="s">
        <v>46</v>
      </c>
      <c r="E64" s="88">
        <v>224200.22</v>
      </c>
      <c r="F64" s="40">
        <v>408204</v>
      </c>
      <c r="G64" s="40">
        <v>221660</v>
      </c>
      <c r="H64" s="40">
        <v>216300</v>
      </c>
      <c r="I64" s="41">
        <v>216300</v>
      </c>
      <c r="J64" s="43"/>
      <c r="K64" s="43"/>
      <c r="L64" s="43"/>
      <c r="M64" s="43"/>
      <c r="N64" s="43"/>
      <c r="O64" s="43"/>
      <c r="P64" s="43"/>
      <c r="Q64" s="43"/>
      <c r="R64" s="43"/>
      <c r="S64" s="43"/>
    </row>
    <row r="65" spans="1:19" ht="15" customHeight="1" x14ac:dyDescent="0.25">
      <c r="A65" s="18"/>
      <c r="B65" s="18"/>
      <c r="C65" s="19">
        <v>3214</v>
      </c>
      <c r="D65" s="19" t="s">
        <v>47</v>
      </c>
      <c r="E65" s="92">
        <v>1449.05</v>
      </c>
      <c r="F65" s="40">
        <v>200</v>
      </c>
      <c r="G65" s="40">
        <v>150</v>
      </c>
      <c r="H65" s="40">
        <v>150</v>
      </c>
      <c r="I65" s="41">
        <v>150</v>
      </c>
      <c r="J65" s="43"/>
      <c r="K65" s="43"/>
      <c r="L65" s="43"/>
      <c r="M65" s="43"/>
      <c r="N65" s="43"/>
      <c r="O65" s="43"/>
      <c r="P65" s="43"/>
      <c r="Q65" s="43"/>
      <c r="R65" s="43"/>
      <c r="S65" s="43"/>
    </row>
    <row r="66" spans="1:19" ht="15" customHeight="1" x14ac:dyDescent="0.25">
      <c r="A66" s="47"/>
      <c r="B66" s="72">
        <v>322</v>
      </c>
      <c r="C66" s="49"/>
      <c r="D66" s="76" t="s">
        <v>116</v>
      </c>
      <c r="E66" s="89">
        <f>E67+E68+E69+E70+E71</f>
        <v>117784138.57000001</v>
      </c>
      <c r="F66" s="52">
        <f t="shared" ref="F66:I66" si="19">F67+F68+F69+F70+F71</f>
        <v>7377743</v>
      </c>
      <c r="G66" s="52">
        <f t="shared" si="19"/>
        <v>8175350</v>
      </c>
      <c r="H66" s="52">
        <f t="shared" si="19"/>
        <v>8107350</v>
      </c>
      <c r="I66" s="96">
        <f t="shared" si="19"/>
        <v>7974850</v>
      </c>
      <c r="J66" s="43"/>
      <c r="K66" s="43"/>
      <c r="L66" s="43"/>
      <c r="M66" s="43"/>
      <c r="N66" s="43"/>
      <c r="O66" s="43"/>
      <c r="P66" s="43"/>
      <c r="Q66" s="43"/>
      <c r="R66" s="43"/>
      <c r="S66" s="43"/>
    </row>
    <row r="67" spans="1:19" ht="15" customHeight="1" x14ac:dyDescent="0.25">
      <c r="A67" s="18"/>
      <c r="B67" s="18"/>
      <c r="C67" s="19">
        <v>3221</v>
      </c>
      <c r="D67" s="19" t="s">
        <v>48</v>
      </c>
      <c r="E67" s="88">
        <v>2661327.79</v>
      </c>
      <c r="F67" s="117">
        <v>1624817</v>
      </c>
      <c r="G67" s="40">
        <v>1707767</v>
      </c>
      <c r="H67" s="40">
        <v>1507767</v>
      </c>
      <c r="I67" s="41">
        <v>1008100</v>
      </c>
    </row>
    <row r="68" spans="1:19" ht="15" customHeight="1" x14ac:dyDescent="0.25">
      <c r="A68" s="18"/>
      <c r="B68" s="18"/>
      <c r="C68" s="19">
        <v>3222</v>
      </c>
      <c r="D68" s="19" t="s">
        <v>49</v>
      </c>
      <c r="E68" s="88">
        <v>111625532.48</v>
      </c>
      <c r="F68" s="117">
        <v>2010113</v>
      </c>
      <c r="G68" s="40">
        <v>2191000</v>
      </c>
      <c r="H68" s="40">
        <v>2221000</v>
      </c>
      <c r="I68" s="41">
        <v>2386000</v>
      </c>
    </row>
    <row r="69" spans="1:19" ht="15" customHeight="1" x14ac:dyDescent="0.25">
      <c r="A69" s="18"/>
      <c r="B69" s="18"/>
      <c r="C69" s="19">
        <v>3223</v>
      </c>
      <c r="D69" s="19" t="s">
        <v>50</v>
      </c>
      <c r="E69" s="88">
        <v>2441815.42</v>
      </c>
      <c r="F69" s="117">
        <v>2700100</v>
      </c>
      <c r="G69" s="40">
        <v>3201000</v>
      </c>
      <c r="H69" s="40">
        <v>3301000</v>
      </c>
      <c r="I69" s="41">
        <v>3501000</v>
      </c>
    </row>
    <row r="70" spans="1:19" ht="15" customHeight="1" x14ac:dyDescent="0.25">
      <c r="A70" s="18"/>
      <c r="B70" s="18"/>
      <c r="C70" s="19">
        <v>3224</v>
      </c>
      <c r="D70" s="19" t="s">
        <v>51</v>
      </c>
      <c r="E70" s="88"/>
      <c r="F70" s="117">
        <v>268200</v>
      </c>
      <c r="G70" s="40">
        <v>270150</v>
      </c>
      <c r="H70" s="40">
        <v>272150</v>
      </c>
      <c r="I70" s="41">
        <v>274150</v>
      </c>
    </row>
    <row r="71" spans="1:19" ht="15" customHeight="1" x14ac:dyDescent="0.25">
      <c r="A71" s="18"/>
      <c r="B71" s="18"/>
      <c r="C71" s="19">
        <v>3225</v>
      </c>
      <c r="D71" s="19" t="s">
        <v>52</v>
      </c>
      <c r="E71" s="88">
        <v>1055462.8799999999</v>
      </c>
      <c r="F71" s="117">
        <v>774513</v>
      </c>
      <c r="G71" s="40">
        <v>805433</v>
      </c>
      <c r="H71" s="40">
        <v>805433</v>
      </c>
      <c r="I71" s="41">
        <v>805600</v>
      </c>
    </row>
    <row r="72" spans="1:19" ht="15" customHeight="1" x14ac:dyDescent="0.25">
      <c r="A72" s="47"/>
      <c r="B72" s="72">
        <v>323</v>
      </c>
      <c r="C72" s="49"/>
      <c r="D72" s="76" t="s">
        <v>117</v>
      </c>
      <c r="E72" s="89">
        <f>SUM(E73:E81)</f>
        <v>14874178.129999999</v>
      </c>
      <c r="F72" s="52">
        <f t="shared" ref="F72:I72" si="20">SUM(F73:F81)</f>
        <v>15669639</v>
      </c>
      <c r="G72" s="52">
        <f t="shared" si="20"/>
        <v>19375611</v>
      </c>
      <c r="H72" s="52">
        <f t="shared" si="20"/>
        <v>16489720</v>
      </c>
      <c r="I72" s="96">
        <f t="shared" si="20"/>
        <v>17522046</v>
      </c>
    </row>
    <row r="73" spans="1:19" ht="15" customHeight="1" x14ac:dyDescent="0.25">
      <c r="A73" s="18"/>
      <c r="B73" s="18"/>
      <c r="C73" s="19">
        <v>3231</v>
      </c>
      <c r="D73" s="19" t="s">
        <v>53</v>
      </c>
      <c r="E73" s="88">
        <v>317648.96999999997</v>
      </c>
      <c r="F73" s="117">
        <v>301600</v>
      </c>
      <c r="G73" s="40">
        <v>322550</v>
      </c>
      <c r="H73" s="40">
        <v>326550</v>
      </c>
      <c r="I73" s="41">
        <v>328550</v>
      </c>
    </row>
    <row r="74" spans="1:19" ht="15" customHeight="1" x14ac:dyDescent="0.25">
      <c r="A74" s="18"/>
      <c r="B74" s="18"/>
      <c r="C74" s="19">
        <v>3232</v>
      </c>
      <c r="D74" s="19" t="s">
        <v>54</v>
      </c>
      <c r="E74" s="88">
        <v>5136734.33</v>
      </c>
      <c r="F74" s="117">
        <v>5164600</v>
      </c>
      <c r="G74" s="40">
        <v>6006600</v>
      </c>
      <c r="H74" s="40">
        <v>6106600</v>
      </c>
      <c r="I74" s="41">
        <v>6209100</v>
      </c>
    </row>
    <row r="75" spans="1:19" ht="15" customHeight="1" x14ac:dyDescent="0.25">
      <c r="A75" s="18"/>
      <c r="B75" s="18"/>
      <c r="C75" s="19">
        <v>3233</v>
      </c>
      <c r="D75" s="19" t="s">
        <v>55</v>
      </c>
      <c r="E75" s="88">
        <v>80069.850000000006</v>
      </c>
      <c r="F75" s="117">
        <v>64371</v>
      </c>
      <c r="G75" s="40">
        <v>86784</v>
      </c>
      <c r="H75" s="40">
        <v>85150</v>
      </c>
      <c r="I75" s="41">
        <v>88150</v>
      </c>
    </row>
    <row r="76" spans="1:19" ht="15" customHeight="1" x14ac:dyDescent="0.25">
      <c r="A76" s="18"/>
      <c r="B76" s="18"/>
      <c r="C76" s="19">
        <v>3234</v>
      </c>
      <c r="D76" s="19" t="s">
        <v>56</v>
      </c>
      <c r="E76" s="88">
        <v>1521479.74</v>
      </c>
      <c r="F76" s="117">
        <v>1611144</v>
      </c>
      <c r="G76" s="40">
        <v>1805050</v>
      </c>
      <c r="H76" s="40">
        <v>1805050</v>
      </c>
      <c r="I76" s="41">
        <v>1815050</v>
      </c>
    </row>
    <row r="77" spans="1:19" ht="15" customHeight="1" x14ac:dyDescent="0.25">
      <c r="A77" s="18"/>
      <c r="B77" s="18"/>
      <c r="C77" s="19">
        <v>3235</v>
      </c>
      <c r="D77" s="19" t="s">
        <v>57</v>
      </c>
      <c r="E77" s="88">
        <v>184948.68</v>
      </c>
      <c r="F77" s="117">
        <v>206950</v>
      </c>
      <c r="G77" s="40">
        <v>216050</v>
      </c>
      <c r="H77" s="40">
        <v>221050</v>
      </c>
      <c r="I77" s="40">
        <v>226050</v>
      </c>
    </row>
    <row r="78" spans="1:19" ht="15" customHeight="1" x14ac:dyDescent="0.25">
      <c r="A78" s="18"/>
      <c r="B78" s="18"/>
      <c r="C78" s="19">
        <v>3236</v>
      </c>
      <c r="D78" s="19" t="s">
        <v>58</v>
      </c>
      <c r="E78" s="88">
        <v>1483036.35</v>
      </c>
      <c r="F78" s="117">
        <v>1498500</v>
      </c>
      <c r="G78" s="40">
        <v>1500050</v>
      </c>
      <c r="H78" s="40">
        <v>1700050</v>
      </c>
      <c r="I78" s="41">
        <v>1960050</v>
      </c>
    </row>
    <row r="79" spans="1:19" ht="15" customHeight="1" x14ac:dyDescent="0.25">
      <c r="A79" s="18"/>
      <c r="B79" s="18"/>
      <c r="C79" s="19">
        <v>3237</v>
      </c>
      <c r="D79" s="19" t="s">
        <v>59</v>
      </c>
      <c r="E79" s="88">
        <v>1710527.52</v>
      </c>
      <c r="F79" s="117">
        <v>1709633</v>
      </c>
      <c r="G79" s="40">
        <v>3703855</v>
      </c>
      <c r="H79" s="40">
        <v>589396</v>
      </c>
      <c r="I79" s="41">
        <v>596396</v>
      </c>
    </row>
    <row r="80" spans="1:19" ht="15" customHeight="1" x14ac:dyDescent="0.25">
      <c r="A80" s="18"/>
      <c r="B80" s="18"/>
      <c r="C80" s="19">
        <v>3238</v>
      </c>
      <c r="D80" s="19" t="s">
        <v>60</v>
      </c>
      <c r="E80" s="88">
        <v>1074287.81</v>
      </c>
      <c r="F80" s="117">
        <v>1151300</v>
      </c>
      <c r="G80" s="40">
        <v>1475100</v>
      </c>
      <c r="H80" s="40">
        <v>1755100</v>
      </c>
      <c r="I80" s="41">
        <v>2005100</v>
      </c>
    </row>
    <row r="81" spans="1:9" ht="15" customHeight="1" x14ac:dyDescent="0.25">
      <c r="A81" s="18"/>
      <c r="B81" s="18"/>
      <c r="C81" s="19">
        <v>3239</v>
      </c>
      <c r="D81" s="19" t="s">
        <v>61</v>
      </c>
      <c r="E81" s="88">
        <v>3365444.88</v>
      </c>
      <c r="F81" s="117">
        <v>3961541</v>
      </c>
      <c r="G81" s="40">
        <v>4259572</v>
      </c>
      <c r="H81" s="40">
        <v>3900774</v>
      </c>
      <c r="I81" s="41">
        <v>4293600</v>
      </c>
    </row>
    <row r="82" spans="1:9" ht="15" customHeight="1" x14ac:dyDescent="0.25">
      <c r="A82" s="47"/>
      <c r="B82" s="72">
        <v>324</v>
      </c>
      <c r="C82" s="49"/>
      <c r="D82" s="76" t="s">
        <v>62</v>
      </c>
      <c r="E82" s="89">
        <f>E83</f>
        <v>12282.56</v>
      </c>
      <c r="F82" s="52">
        <f t="shared" ref="F82:I82" si="21">F83</f>
        <v>7074</v>
      </c>
      <c r="G82" s="52">
        <f t="shared" si="21"/>
        <v>5100</v>
      </c>
      <c r="H82" s="52">
        <f t="shared" si="21"/>
        <v>5100</v>
      </c>
      <c r="I82" s="96">
        <f t="shared" si="21"/>
        <v>5100</v>
      </c>
    </row>
    <row r="83" spans="1:9" ht="15" customHeight="1" x14ac:dyDescent="0.25">
      <c r="A83" s="18"/>
      <c r="B83" s="18"/>
      <c r="C83" s="19">
        <v>3241</v>
      </c>
      <c r="D83" s="19" t="s">
        <v>62</v>
      </c>
      <c r="E83" s="88">
        <v>12282.56</v>
      </c>
      <c r="F83" s="117">
        <v>7074</v>
      </c>
      <c r="G83" s="40">
        <v>5100</v>
      </c>
      <c r="H83" s="40">
        <v>5100</v>
      </c>
      <c r="I83" s="41">
        <v>5100</v>
      </c>
    </row>
    <row r="84" spans="1:9" ht="30" customHeight="1" x14ac:dyDescent="0.25">
      <c r="A84" s="47"/>
      <c r="B84" s="72">
        <v>325</v>
      </c>
      <c r="C84" s="49"/>
      <c r="D84" s="81" t="s">
        <v>118</v>
      </c>
      <c r="E84" s="89">
        <f>E85</f>
        <v>0</v>
      </c>
      <c r="F84" s="52">
        <f t="shared" ref="F84:I84" si="22">F85</f>
        <v>103668547</v>
      </c>
      <c r="G84" s="52">
        <f t="shared" si="22"/>
        <v>113820626</v>
      </c>
      <c r="H84" s="52">
        <f t="shared" si="22"/>
        <v>121716057</v>
      </c>
      <c r="I84" s="96">
        <f t="shared" si="22"/>
        <v>129857000</v>
      </c>
    </row>
    <row r="85" spans="1:9" ht="33" customHeight="1" x14ac:dyDescent="0.25">
      <c r="A85" s="18"/>
      <c r="B85" s="18"/>
      <c r="C85" s="19">
        <v>3251</v>
      </c>
      <c r="D85" s="114" t="s">
        <v>63</v>
      </c>
      <c r="E85" s="88"/>
      <c r="F85" s="117">
        <v>103668547</v>
      </c>
      <c r="G85" s="40">
        <v>113820626</v>
      </c>
      <c r="H85" s="40">
        <v>121716057</v>
      </c>
      <c r="I85" s="41">
        <v>129857000</v>
      </c>
    </row>
    <row r="86" spans="1:9" x14ac:dyDescent="0.25">
      <c r="A86" s="47"/>
      <c r="B86" s="72">
        <v>329</v>
      </c>
      <c r="C86" s="49"/>
      <c r="D86" s="76" t="s">
        <v>70</v>
      </c>
      <c r="E86" s="89">
        <f>SUM(E87:E93)</f>
        <v>1266404.1400000001</v>
      </c>
      <c r="F86" s="52">
        <f t="shared" ref="F86:I86" si="23">SUM(F87:F93)</f>
        <v>892850</v>
      </c>
      <c r="G86" s="52">
        <f t="shared" si="23"/>
        <v>927904</v>
      </c>
      <c r="H86" s="52">
        <f t="shared" si="23"/>
        <v>930904</v>
      </c>
      <c r="I86" s="96">
        <f t="shared" si="23"/>
        <v>925904</v>
      </c>
    </row>
    <row r="87" spans="1:9" ht="15" customHeight="1" x14ac:dyDescent="0.25">
      <c r="A87" s="18"/>
      <c r="B87" s="18"/>
      <c r="C87" s="19">
        <v>3291</v>
      </c>
      <c r="D87" s="19" t="s">
        <v>64</v>
      </c>
      <c r="E87" s="91">
        <v>5229.12</v>
      </c>
      <c r="F87" s="117">
        <v>5330</v>
      </c>
      <c r="G87" s="40">
        <v>5350</v>
      </c>
      <c r="H87" s="40">
        <v>5350</v>
      </c>
      <c r="I87" s="41">
        <v>5350</v>
      </c>
    </row>
    <row r="88" spans="1:9" ht="15" customHeight="1" x14ac:dyDescent="0.25">
      <c r="A88" s="18"/>
      <c r="B88" s="18"/>
      <c r="C88" s="19">
        <v>3292</v>
      </c>
      <c r="D88" s="19" t="s">
        <v>65</v>
      </c>
      <c r="E88" s="91">
        <v>494394.61</v>
      </c>
      <c r="F88" s="117">
        <v>537904</v>
      </c>
      <c r="G88" s="40">
        <v>525354</v>
      </c>
      <c r="H88" s="40">
        <v>525354</v>
      </c>
      <c r="I88" s="41">
        <v>525354</v>
      </c>
    </row>
    <row r="89" spans="1:9" ht="15" customHeight="1" x14ac:dyDescent="0.25">
      <c r="A89" s="18"/>
      <c r="B89" s="18"/>
      <c r="C89" s="19">
        <v>3293</v>
      </c>
      <c r="D89" s="19" t="s">
        <v>66</v>
      </c>
      <c r="E89" s="91">
        <v>1542.9</v>
      </c>
      <c r="F89" s="117">
        <v>3333</v>
      </c>
      <c r="G89" s="40">
        <v>1650</v>
      </c>
      <c r="H89" s="40">
        <v>1650</v>
      </c>
      <c r="I89" s="41">
        <v>1650</v>
      </c>
    </row>
    <row r="90" spans="1:9" ht="15" customHeight="1" x14ac:dyDescent="0.25">
      <c r="A90" s="18"/>
      <c r="B90" s="18"/>
      <c r="C90" s="19">
        <v>3294</v>
      </c>
      <c r="D90" s="19" t="s">
        <v>67</v>
      </c>
      <c r="E90" s="91">
        <v>151866.76</v>
      </c>
      <c r="F90" s="117">
        <v>34550</v>
      </c>
      <c r="G90" s="40">
        <v>40050</v>
      </c>
      <c r="H90" s="40">
        <v>40050</v>
      </c>
      <c r="I90" s="41">
        <v>40050</v>
      </c>
    </row>
    <row r="91" spans="1:9" ht="15" customHeight="1" x14ac:dyDescent="0.25">
      <c r="A91" s="18"/>
      <c r="B91" s="18"/>
      <c r="C91" s="19">
        <v>3295</v>
      </c>
      <c r="D91" s="19" t="s">
        <v>68</v>
      </c>
      <c r="E91" s="91">
        <v>139304.18</v>
      </c>
      <c r="F91" s="117">
        <v>102350</v>
      </c>
      <c r="G91" s="40">
        <v>140350</v>
      </c>
      <c r="H91" s="40">
        <v>138350</v>
      </c>
      <c r="I91" s="41">
        <v>138350</v>
      </c>
    </row>
    <row r="92" spans="1:9" ht="15" customHeight="1" x14ac:dyDescent="0.25">
      <c r="A92" s="18"/>
      <c r="B92" s="18"/>
      <c r="C92" s="19">
        <v>3296</v>
      </c>
      <c r="D92" s="19" t="s">
        <v>69</v>
      </c>
      <c r="E92" s="91">
        <v>450349.99</v>
      </c>
      <c r="F92" s="117">
        <v>191783</v>
      </c>
      <c r="G92" s="40">
        <v>200050</v>
      </c>
      <c r="H92" s="40">
        <v>205050</v>
      </c>
      <c r="I92" s="41">
        <v>200050</v>
      </c>
    </row>
    <row r="93" spans="1:9" ht="15" customHeight="1" x14ac:dyDescent="0.25">
      <c r="A93" s="18"/>
      <c r="B93" s="18"/>
      <c r="C93" s="19">
        <v>3299</v>
      </c>
      <c r="D93" s="19" t="s">
        <v>70</v>
      </c>
      <c r="E93" s="91">
        <v>23716.58</v>
      </c>
      <c r="F93" s="117">
        <v>17600</v>
      </c>
      <c r="G93" s="40">
        <v>15100</v>
      </c>
      <c r="H93" s="40">
        <v>15100</v>
      </c>
      <c r="I93" s="41">
        <v>15100</v>
      </c>
    </row>
    <row r="94" spans="1:9" ht="15" customHeight="1" x14ac:dyDescent="0.25">
      <c r="A94" s="18"/>
      <c r="B94" s="23">
        <v>34</v>
      </c>
      <c r="C94" s="19"/>
      <c r="D94" s="24" t="s">
        <v>71</v>
      </c>
      <c r="E94" s="87">
        <f>E95</f>
        <v>356978</v>
      </c>
      <c r="F94" s="38">
        <f>F96+F97+F98+F99</f>
        <v>3219451</v>
      </c>
      <c r="G94" s="38">
        <f>G96+G97+G98+G99</f>
        <v>1462211</v>
      </c>
      <c r="H94" s="38">
        <f>H96+H97+H98+H99</f>
        <v>1462211</v>
      </c>
      <c r="I94" s="38">
        <f>I96+I97+I98+I99</f>
        <v>1462211</v>
      </c>
    </row>
    <row r="95" spans="1:9" ht="31.5" customHeight="1" x14ac:dyDescent="0.25">
      <c r="A95" s="47"/>
      <c r="B95" s="72">
        <v>343</v>
      </c>
      <c r="C95" s="49"/>
      <c r="D95" s="82" t="s">
        <v>119</v>
      </c>
      <c r="E95" s="71">
        <f>SUM(E96:E99)</f>
        <v>356978</v>
      </c>
      <c r="F95" s="52">
        <f t="shared" ref="F95:I95" si="24">SUM(F96:F99)</f>
        <v>3219451</v>
      </c>
      <c r="G95" s="52">
        <f t="shared" si="24"/>
        <v>1462211</v>
      </c>
      <c r="H95" s="52">
        <f t="shared" si="24"/>
        <v>1462211</v>
      </c>
      <c r="I95" s="52">
        <f t="shared" si="24"/>
        <v>1462211</v>
      </c>
    </row>
    <row r="96" spans="1:9" ht="15" customHeight="1" x14ac:dyDescent="0.25">
      <c r="A96" s="18"/>
      <c r="B96" s="18"/>
      <c r="C96" s="19">
        <v>3431</v>
      </c>
      <c r="D96" s="19" t="s">
        <v>72</v>
      </c>
      <c r="E96" s="118">
        <v>5291.3</v>
      </c>
      <c r="F96" s="40">
        <v>6100</v>
      </c>
      <c r="G96" s="40">
        <v>6100</v>
      </c>
      <c r="H96" s="40">
        <v>6100</v>
      </c>
      <c r="I96" s="41">
        <v>6100</v>
      </c>
    </row>
    <row r="97" spans="1:9" ht="15" customHeight="1" x14ac:dyDescent="0.25">
      <c r="A97" s="18"/>
      <c r="B97" s="18"/>
      <c r="C97" s="19">
        <v>3432</v>
      </c>
      <c r="D97" s="19" t="s">
        <v>73</v>
      </c>
      <c r="E97" s="91"/>
      <c r="F97" s="40">
        <v>1</v>
      </c>
      <c r="G97" s="40">
        <v>1</v>
      </c>
      <c r="H97" s="40">
        <v>1</v>
      </c>
      <c r="I97" s="41">
        <v>1</v>
      </c>
    </row>
    <row r="98" spans="1:9" ht="15" customHeight="1" x14ac:dyDescent="0.25">
      <c r="A98" s="18"/>
      <c r="B98" s="18"/>
      <c r="C98" s="19">
        <v>3433</v>
      </c>
      <c r="D98" s="19" t="s">
        <v>74</v>
      </c>
      <c r="E98" s="118">
        <v>351686.7</v>
      </c>
      <c r="F98" s="40">
        <v>3213150</v>
      </c>
      <c r="G98" s="40">
        <v>1456050</v>
      </c>
      <c r="H98" s="40">
        <v>1456050</v>
      </c>
      <c r="I98" s="41">
        <v>1456050</v>
      </c>
    </row>
    <row r="99" spans="1:9" ht="15" customHeight="1" x14ac:dyDescent="0.25">
      <c r="A99" s="18"/>
      <c r="B99" s="18"/>
      <c r="C99" s="19">
        <v>3434</v>
      </c>
      <c r="D99" s="19" t="s">
        <v>75</v>
      </c>
      <c r="E99" s="91"/>
      <c r="F99" s="40">
        <v>200</v>
      </c>
      <c r="G99" s="40">
        <v>60</v>
      </c>
      <c r="H99" s="40">
        <v>60</v>
      </c>
      <c r="I99" s="41">
        <v>60</v>
      </c>
    </row>
    <row r="100" spans="1:9" ht="15" customHeight="1" x14ac:dyDescent="0.25">
      <c r="A100" s="18"/>
      <c r="B100" s="23">
        <v>35</v>
      </c>
      <c r="C100" s="19"/>
      <c r="D100" s="24" t="s">
        <v>76</v>
      </c>
      <c r="E100" s="87">
        <f>E101</f>
        <v>0</v>
      </c>
      <c r="F100" s="87">
        <f>F102</f>
        <v>620843</v>
      </c>
      <c r="G100" s="38">
        <f>G102</f>
        <v>310711</v>
      </c>
      <c r="H100" s="38">
        <f>H102</f>
        <v>0</v>
      </c>
      <c r="I100" s="38">
        <f>I102</f>
        <v>0</v>
      </c>
    </row>
    <row r="101" spans="1:9" ht="15" customHeight="1" x14ac:dyDescent="0.25">
      <c r="A101" s="47"/>
      <c r="B101" s="72">
        <v>353</v>
      </c>
      <c r="C101" s="49"/>
      <c r="D101" s="83" t="s">
        <v>77</v>
      </c>
      <c r="E101" s="71">
        <f>E102</f>
        <v>0</v>
      </c>
      <c r="F101" s="71">
        <f t="shared" ref="F101:I101" si="25">F102</f>
        <v>620843</v>
      </c>
      <c r="G101" s="52">
        <f t="shared" si="25"/>
        <v>310711</v>
      </c>
      <c r="H101" s="52">
        <f t="shared" si="25"/>
        <v>0</v>
      </c>
      <c r="I101" s="52">
        <f t="shared" si="25"/>
        <v>0</v>
      </c>
    </row>
    <row r="102" spans="1:9" ht="28.5" customHeight="1" x14ac:dyDescent="0.25">
      <c r="A102" s="18"/>
      <c r="B102" s="18"/>
      <c r="C102" s="19">
        <v>3531</v>
      </c>
      <c r="D102" s="101" t="s">
        <v>77</v>
      </c>
      <c r="E102" s="91"/>
      <c r="F102" s="40">
        <v>620843</v>
      </c>
      <c r="G102" s="40">
        <v>310711</v>
      </c>
      <c r="H102" s="40">
        <v>0</v>
      </c>
      <c r="I102" s="41">
        <v>0</v>
      </c>
    </row>
    <row r="103" spans="1:9" ht="15" customHeight="1" x14ac:dyDescent="0.25">
      <c r="A103" s="18"/>
      <c r="B103" s="23">
        <v>36</v>
      </c>
      <c r="C103" s="19"/>
      <c r="D103" s="24" t="s">
        <v>78</v>
      </c>
      <c r="E103" s="87">
        <f>E104</f>
        <v>0</v>
      </c>
      <c r="F103" s="38">
        <v>0</v>
      </c>
      <c r="G103" s="38">
        <f>G105</f>
        <v>0</v>
      </c>
      <c r="H103" s="38">
        <f>H105</f>
        <v>41185</v>
      </c>
      <c r="I103" s="38">
        <f>I105</f>
        <v>0</v>
      </c>
    </row>
    <row r="104" spans="1:9" ht="15" customHeight="1" x14ac:dyDescent="0.25">
      <c r="A104" s="47"/>
      <c r="B104" s="72">
        <v>369</v>
      </c>
      <c r="C104" s="49"/>
      <c r="D104" s="84" t="s">
        <v>120</v>
      </c>
      <c r="E104" s="71">
        <f>E105</f>
        <v>0</v>
      </c>
      <c r="F104" s="52">
        <f t="shared" ref="F104:I104" si="26">F105</f>
        <v>82370</v>
      </c>
      <c r="G104" s="52">
        <f t="shared" si="26"/>
        <v>0</v>
      </c>
      <c r="H104" s="52">
        <f t="shared" si="26"/>
        <v>41185</v>
      </c>
      <c r="I104" s="52">
        <f t="shared" si="26"/>
        <v>0</v>
      </c>
    </row>
    <row r="105" spans="1:9" ht="15" customHeight="1" x14ac:dyDescent="0.25">
      <c r="A105" s="18"/>
      <c r="B105" s="18"/>
      <c r="C105" s="19">
        <v>3693</v>
      </c>
      <c r="D105" s="115" t="s">
        <v>13</v>
      </c>
      <c r="E105" s="93"/>
      <c r="F105" s="45">
        <v>82370</v>
      </c>
      <c r="G105" s="45"/>
      <c r="H105" s="45">
        <v>41185</v>
      </c>
      <c r="I105" s="46"/>
    </row>
    <row r="106" spans="1:9" ht="15" customHeight="1" x14ac:dyDescent="0.25">
      <c r="A106" s="47"/>
      <c r="B106" s="48">
        <v>38</v>
      </c>
      <c r="C106" s="49"/>
      <c r="D106" s="50" t="s">
        <v>79</v>
      </c>
      <c r="E106" s="71">
        <f>E107</f>
        <v>112103.77</v>
      </c>
      <c r="F106" s="52">
        <f>F108</f>
        <v>135100</v>
      </c>
      <c r="G106" s="52">
        <f>G108</f>
        <v>130050</v>
      </c>
      <c r="H106" s="52">
        <f>H108</f>
        <v>130050</v>
      </c>
      <c r="I106" s="52">
        <f>I108</f>
        <v>130050</v>
      </c>
    </row>
    <row r="107" spans="1:9" ht="15" customHeight="1" x14ac:dyDescent="0.25">
      <c r="A107" s="47"/>
      <c r="B107" s="72">
        <v>383</v>
      </c>
      <c r="C107" s="49"/>
      <c r="D107" s="85" t="s">
        <v>121</v>
      </c>
      <c r="E107" s="71">
        <f>E108</f>
        <v>112103.77</v>
      </c>
      <c r="F107" s="52">
        <f t="shared" ref="F107:I107" si="27">F108</f>
        <v>135100</v>
      </c>
      <c r="G107" s="52">
        <f t="shared" si="27"/>
        <v>130050</v>
      </c>
      <c r="H107" s="52">
        <f t="shared" si="27"/>
        <v>130050</v>
      </c>
      <c r="I107" s="52">
        <f t="shared" si="27"/>
        <v>130050</v>
      </c>
    </row>
    <row r="108" spans="1:9" ht="15" customHeight="1" x14ac:dyDescent="0.25">
      <c r="A108" s="47"/>
      <c r="B108" s="47"/>
      <c r="C108" s="49">
        <v>3834</v>
      </c>
      <c r="D108" s="49" t="s">
        <v>80</v>
      </c>
      <c r="E108" s="118">
        <v>112103.77</v>
      </c>
      <c r="F108" s="45">
        <v>135100</v>
      </c>
      <c r="G108" s="45">
        <v>130050</v>
      </c>
      <c r="H108" s="45">
        <v>130050</v>
      </c>
      <c r="I108" s="46">
        <v>130050</v>
      </c>
    </row>
    <row r="109" spans="1:9" s="11" customFormat="1" ht="15" customHeight="1" x14ac:dyDescent="0.25">
      <c r="A109" s="48">
        <v>4</v>
      </c>
      <c r="B109" s="48"/>
      <c r="C109" s="50"/>
      <c r="D109" s="53" t="s">
        <v>81</v>
      </c>
      <c r="E109" s="71">
        <f>E110+E114+E133</f>
        <v>38601290.339999996</v>
      </c>
      <c r="F109" s="52">
        <f>F110+F114+F133</f>
        <v>30055779</v>
      </c>
      <c r="G109" s="52">
        <f>G110+G114+G133</f>
        <v>65112295</v>
      </c>
      <c r="H109" s="52">
        <f>H110+H114+H133</f>
        <v>10201648</v>
      </c>
      <c r="I109" s="52">
        <f>I110+I114+I133</f>
        <v>14319688</v>
      </c>
    </row>
    <row r="110" spans="1:9" ht="15" customHeight="1" x14ac:dyDescent="0.25">
      <c r="A110" s="47"/>
      <c r="B110" s="54">
        <v>41</v>
      </c>
      <c r="C110" s="50"/>
      <c r="D110" s="53" t="s">
        <v>82</v>
      </c>
      <c r="E110" s="71">
        <f>E111</f>
        <v>0</v>
      </c>
      <c r="F110" s="52">
        <f>F112+F113</f>
        <v>0</v>
      </c>
      <c r="G110" s="52">
        <f>G112+G113</f>
        <v>0</v>
      </c>
      <c r="H110" s="52">
        <f>H112+H113</f>
        <v>0</v>
      </c>
      <c r="I110" s="52">
        <f>I112+I113</f>
        <v>0</v>
      </c>
    </row>
    <row r="111" spans="1:9" ht="15" customHeight="1" x14ac:dyDescent="0.25">
      <c r="A111" s="47"/>
      <c r="B111" s="70">
        <v>412</v>
      </c>
      <c r="C111" s="50"/>
      <c r="D111" s="86" t="s">
        <v>122</v>
      </c>
      <c r="E111" s="71">
        <f>E112+E113</f>
        <v>0</v>
      </c>
      <c r="F111" s="52">
        <f t="shared" ref="F111:I111" si="28">F112+F113</f>
        <v>0</v>
      </c>
      <c r="G111" s="52">
        <f t="shared" si="28"/>
        <v>0</v>
      </c>
      <c r="H111" s="52">
        <f t="shared" si="28"/>
        <v>0</v>
      </c>
      <c r="I111" s="52">
        <f t="shared" si="28"/>
        <v>0</v>
      </c>
    </row>
    <row r="112" spans="1:9" s="56" customFormat="1" ht="15" customHeight="1" x14ac:dyDescent="0.25">
      <c r="A112" s="47"/>
      <c r="B112" s="116"/>
      <c r="C112" s="49">
        <v>4123</v>
      </c>
      <c r="D112" s="55" t="s">
        <v>83</v>
      </c>
      <c r="E112" s="93"/>
      <c r="F112" s="45"/>
      <c r="G112" s="45"/>
      <c r="H112" s="45"/>
      <c r="I112" s="45"/>
    </row>
    <row r="113" spans="1:9" ht="15" customHeight="1" x14ac:dyDescent="0.25">
      <c r="A113" s="47"/>
      <c r="B113" s="47"/>
      <c r="C113" s="49">
        <v>4124</v>
      </c>
      <c r="D113" s="49" t="s">
        <v>84</v>
      </c>
      <c r="E113" s="93"/>
      <c r="F113" s="45"/>
      <c r="G113" s="45"/>
      <c r="H113" s="45"/>
      <c r="I113" s="57"/>
    </row>
    <row r="114" spans="1:9" s="11" customFormat="1" ht="15" customHeight="1" x14ac:dyDescent="0.25">
      <c r="A114" s="48"/>
      <c r="B114" s="54">
        <v>42</v>
      </c>
      <c r="C114" s="58"/>
      <c r="D114" s="50" t="s">
        <v>85</v>
      </c>
      <c r="E114" s="71">
        <f>E115+E118+E125+E127+E130</f>
        <v>16802239.909999996</v>
      </c>
      <c r="F114" s="52">
        <f>F115+F118+F125+F127+F130</f>
        <v>6429152</v>
      </c>
      <c r="G114" s="52">
        <f>G115+G118+G125+G127+G130</f>
        <v>23107107</v>
      </c>
      <c r="H114" s="52">
        <f>H115+H118+H125+H127+H130</f>
        <v>6790348</v>
      </c>
      <c r="I114" s="52">
        <f>I115+I118+I125+I127+I130</f>
        <v>10798188</v>
      </c>
    </row>
    <row r="115" spans="1:9" s="11" customFormat="1" ht="15" customHeight="1" x14ac:dyDescent="0.25">
      <c r="A115" s="48"/>
      <c r="B115" s="70">
        <v>421</v>
      </c>
      <c r="C115" s="58"/>
      <c r="D115" s="76" t="s">
        <v>123</v>
      </c>
      <c r="E115" s="71">
        <f>E116+E117</f>
        <v>27467.200000000001</v>
      </c>
      <c r="F115" s="52">
        <f t="shared" ref="F115:I115" si="29">F116+F117</f>
        <v>33168</v>
      </c>
      <c r="G115" s="52">
        <f t="shared" si="29"/>
        <v>2458</v>
      </c>
      <c r="H115" s="52">
        <f t="shared" si="29"/>
        <v>2448</v>
      </c>
      <c r="I115" s="52">
        <f t="shared" si="29"/>
        <v>2538</v>
      </c>
    </row>
    <row r="116" spans="1:9" ht="15" customHeight="1" x14ac:dyDescent="0.25">
      <c r="A116" s="47"/>
      <c r="B116" s="54"/>
      <c r="C116" s="59">
        <v>4212</v>
      </c>
      <c r="D116" s="49" t="s">
        <v>86</v>
      </c>
      <c r="E116" s="93"/>
      <c r="F116" s="45"/>
      <c r="G116" s="45"/>
      <c r="H116" s="45"/>
      <c r="I116" s="45"/>
    </row>
    <row r="117" spans="1:9" ht="15" customHeight="1" x14ac:dyDescent="0.25">
      <c r="A117" s="116"/>
      <c r="B117" s="54"/>
      <c r="C117" s="60">
        <v>4214</v>
      </c>
      <c r="D117" s="55" t="s">
        <v>87</v>
      </c>
      <c r="E117" s="103">
        <v>27467.200000000001</v>
      </c>
      <c r="F117" s="45">
        <v>33168</v>
      </c>
      <c r="G117" s="45">
        <v>2458</v>
      </c>
      <c r="H117" s="45">
        <v>2448</v>
      </c>
      <c r="I117" s="45">
        <v>2538</v>
      </c>
    </row>
    <row r="118" spans="1:9" ht="15" customHeight="1" x14ac:dyDescent="0.25">
      <c r="A118" s="116"/>
      <c r="B118" s="70">
        <v>422</v>
      </c>
      <c r="C118" s="60"/>
      <c r="D118" s="80" t="s">
        <v>124</v>
      </c>
      <c r="E118" s="71">
        <f>SUM(E119:E124)</f>
        <v>16640175.359999999</v>
      </c>
      <c r="F118" s="52">
        <f t="shared" ref="F118:I118" si="30">SUM(F119:F124)</f>
        <v>6301782</v>
      </c>
      <c r="G118" s="52">
        <f t="shared" si="30"/>
        <v>21753149</v>
      </c>
      <c r="H118" s="52">
        <f t="shared" si="30"/>
        <v>6672400</v>
      </c>
      <c r="I118" s="52">
        <f t="shared" si="30"/>
        <v>8244150</v>
      </c>
    </row>
    <row r="119" spans="1:9" ht="15" customHeight="1" x14ac:dyDescent="0.25">
      <c r="A119" s="61"/>
      <c r="B119" s="116"/>
      <c r="C119" s="60">
        <v>4221</v>
      </c>
      <c r="D119" s="55" t="s">
        <v>88</v>
      </c>
      <c r="E119" s="93">
        <v>957700</v>
      </c>
      <c r="F119" s="119">
        <v>1071302</v>
      </c>
      <c r="G119" s="45">
        <v>44800</v>
      </c>
      <c r="H119" s="45">
        <v>44800</v>
      </c>
      <c r="I119" s="45">
        <v>46000</v>
      </c>
    </row>
    <row r="120" spans="1:9" ht="15" customHeight="1" x14ac:dyDescent="0.25">
      <c r="A120" s="61"/>
      <c r="B120" s="61"/>
      <c r="C120" s="49">
        <v>4222</v>
      </c>
      <c r="D120" s="49" t="s">
        <v>89</v>
      </c>
      <c r="E120" s="93">
        <v>147107.51</v>
      </c>
      <c r="F120" s="117">
        <v>200</v>
      </c>
      <c r="G120" s="45">
        <v>200</v>
      </c>
      <c r="H120" s="45">
        <v>200</v>
      </c>
      <c r="I120" s="46">
        <v>250</v>
      </c>
    </row>
    <row r="121" spans="1:9" ht="15" customHeight="1" x14ac:dyDescent="0.25">
      <c r="A121" s="61"/>
      <c r="B121" s="61"/>
      <c r="C121" s="49">
        <v>4223</v>
      </c>
      <c r="D121" s="49" t="s">
        <v>90</v>
      </c>
      <c r="E121" s="93">
        <v>15397453.27</v>
      </c>
      <c r="F121" s="117">
        <v>371583</v>
      </c>
      <c r="G121" s="63">
        <v>13400</v>
      </c>
      <c r="H121" s="63">
        <v>13400</v>
      </c>
      <c r="I121" s="46">
        <v>13600</v>
      </c>
    </row>
    <row r="122" spans="1:9" ht="15" customHeight="1" x14ac:dyDescent="0.25">
      <c r="A122" s="61"/>
      <c r="B122" s="61"/>
      <c r="C122" s="49">
        <v>4224</v>
      </c>
      <c r="D122" s="49" t="s">
        <v>91</v>
      </c>
      <c r="E122" s="93">
        <v>41502.5</v>
      </c>
      <c r="F122" s="120">
        <v>4852997</v>
      </c>
      <c r="G122" s="62">
        <v>21686949</v>
      </c>
      <c r="H122" s="62">
        <v>6606200</v>
      </c>
      <c r="I122" s="62">
        <v>8170500</v>
      </c>
    </row>
    <row r="123" spans="1:9" ht="15" customHeight="1" x14ac:dyDescent="0.25">
      <c r="A123" s="61"/>
      <c r="B123" s="61"/>
      <c r="C123" s="49">
        <v>4225</v>
      </c>
      <c r="D123" s="49" t="s">
        <v>92</v>
      </c>
      <c r="E123" s="93">
        <v>96412.08</v>
      </c>
      <c r="F123" s="120">
        <v>200</v>
      </c>
      <c r="G123" s="62">
        <v>200</v>
      </c>
      <c r="H123" s="62">
        <v>200</v>
      </c>
      <c r="I123" s="64">
        <v>200</v>
      </c>
    </row>
    <row r="124" spans="1:9" ht="15" customHeight="1" x14ac:dyDescent="0.25">
      <c r="A124" s="61"/>
      <c r="B124" s="61"/>
      <c r="C124" s="49">
        <v>4227</v>
      </c>
      <c r="D124" s="49" t="s">
        <v>93</v>
      </c>
      <c r="E124" s="93"/>
      <c r="F124" s="120">
        <v>5500</v>
      </c>
      <c r="G124" s="62">
        <v>7600</v>
      </c>
      <c r="H124" s="62">
        <v>7600</v>
      </c>
      <c r="I124" s="64">
        <v>13600</v>
      </c>
    </row>
    <row r="125" spans="1:9" ht="15" customHeight="1" x14ac:dyDescent="0.25">
      <c r="A125" s="61"/>
      <c r="B125" s="70">
        <v>423</v>
      </c>
      <c r="C125" s="49"/>
      <c r="D125" s="76" t="s">
        <v>125</v>
      </c>
      <c r="E125" s="71">
        <f>E126</f>
        <v>51750</v>
      </c>
      <c r="F125" s="100">
        <f t="shared" ref="F125:I125" si="31">F126</f>
        <v>36552</v>
      </c>
      <c r="G125" s="97">
        <f t="shared" si="31"/>
        <v>0</v>
      </c>
      <c r="H125" s="97">
        <f t="shared" si="31"/>
        <v>0</v>
      </c>
      <c r="I125" s="95">
        <f t="shared" si="31"/>
        <v>0</v>
      </c>
    </row>
    <row r="126" spans="1:9" ht="15" customHeight="1" x14ac:dyDescent="0.25">
      <c r="A126" s="61"/>
      <c r="B126" s="61"/>
      <c r="C126" s="49">
        <v>4231</v>
      </c>
      <c r="D126" s="49" t="s">
        <v>94</v>
      </c>
      <c r="E126" s="93">
        <v>51750</v>
      </c>
      <c r="F126" s="120">
        <v>36552</v>
      </c>
      <c r="G126" s="62"/>
      <c r="H126" s="62"/>
      <c r="I126" s="64"/>
    </row>
    <row r="127" spans="1:9" ht="15" customHeight="1" x14ac:dyDescent="0.25">
      <c r="A127" s="61"/>
      <c r="B127" s="70">
        <v>424</v>
      </c>
      <c r="C127" s="49"/>
      <c r="D127" s="76" t="s">
        <v>126</v>
      </c>
      <c r="E127" s="71">
        <f>E128+E129</f>
        <v>1507.94</v>
      </c>
      <c r="F127" s="100">
        <f t="shared" ref="F127:I127" si="32">F128+F129</f>
        <v>1700</v>
      </c>
      <c r="G127" s="97">
        <f t="shared" si="32"/>
        <v>1300</v>
      </c>
      <c r="H127" s="97">
        <f t="shared" si="32"/>
        <v>1300</v>
      </c>
      <c r="I127" s="95">
        <f t="shared" si="32"/>
        <v>1300</v>
      </c>
    </row>
    <row r="128" spans="1:9" ht="15" customHeight="1" x14ac:dyDescent="0.25">
      <c r="A128" s="61"/>
      <c r="B128" s="70"/>
      <c r="C128" s="49">
        <v>4241</v>
      </c>
      <c r="D128" s="49" t="s">
        <v>95</v>
      </c>
      <c r="E128" s="93">
        <v>1507.94</v>
      </c>
      <c r="F128" s="120">
        <v>1500</v>
      </c>
      <c r="G128" s="62">
        <v>1100</v>
      </c>
      <c r="H128" s="62">
        <v>1100</v>
      </c>
      <c r="I128" s="64">
        <v>1100</v>
      </c>
    </row>
    <row r="129" spans="1:9" ht="15" customHeight="1" x14ac:dyDescent="0.25">
      <c r="A129" s="61"/>
      <c r="B129" s="70"/>
      <c r="C129" s="49">
        <v>4242</v>
      </c>
      <c r="D129" s="49" t="s">
        <v>96</v>
      </c>
      <c r="E129" s="93"/>
      <c r="F129" s="120">
        <v>200</v>
      </c>
      <c r="G129" s="62">
        <v>200</v>
      </c>
      <c r="H129" s="62">
        <v>200</v>
      </c>
      <c r="I129" s="64">
        <v>200</v>
      </c>
    </row>
    <row r="130" spans="1:9" ht="15" customHeight="1" x14ac:dyDescent="0.25">
      <c r="A130" s="61"/>
      <c r="B130" s="70">
        <v>426</v>
      </c>
      <c r="C130" s="49"/>
      <c r="D130" s="76" t="s">
        <v>127</v>
      </c>
      <c r="E130" s="71">
        <f>E131+E132</f>
        <v>81339.41</v>
      </c>
      <c r="F130" s="100">
        <f t="shared" ref="F130:I130" si="33">F131+F132</f>
        <v>55950</v>
      </c>
      <c r="G130" s="97">
        <f t="shared" si="33"/>
        <v>1350200</v>
      </c>
      <c r="H130" s="97">
        <f t="shared" si="33"/>
        <v>114200</v>
      </c>
      <c r="I130" s="95">
        <f t="shared" si="33"/>
        <v>2550200</v>
      </c>
    </row>
    <row r="131" spans="1:9" ht="15" customHeight="1" x14ac:dyDescent="0.25">
      <c r="A131" s="61"/>
      <c r="B131" s="61"/>
      <c r="C131" s="49">
        <v>4262</v>
      </c>
      <c r="D131" s="49" t="s">
        <v>97</v>
      </c>
      <c r="E131" s="93">
        <v>81339.41</v>
      </c>
      <c r="F131" s="120">
        <v>55850</v>
      </c>
      <c r="G131" s="62">
        <v>1350100</v>
      </c>
      <c r="H131" s="62">
        <v>114100</v>
      </c>
      <c r="I131" s="64">
        <v>2550100</v>
      </c>
    </row>
    <row r="132" spans="1:9" ht="15" customHeight="1" x14ac:dyDescent="0.25">
      <c r="A132" s="61"/>
      <c r="B132" s="61"/>
      <c r="C132" s="49">
        <v>4264</v>
      </c>
      <c r="D132" s="49" t="s">
        <v>98</v>
      </c>
      <c r="E132" s="93"/>
      <c r="F132" s="120">
        <v>100</v>
      </c>
      <c r="G132" s="62">
        <v>100</v>
      </c>
      <c r="H132" s="62">
        <v>100</v>
      </c>
      <c r="I132" s="64">
        <v>100</v>
      </c>
    </row>
    <row r="133" spans="1:9" s="11" customFormat="1" ht="15" customHeight="1" x14ac:dyDescent="0.25">
      <c r="A133" s="54"/>
      <c r="B133" s="54">
        <v>45</v>
      </c>
      <c r="C133" s="50"/>
      <c r="D133" s="50" t="s">
        <v>99</v>
      </c>
      <c r="E133" s="71">
        <f>E134</f>
        <v>21799050.43</v>
      </c>
      <c r="F133" s="52">
        <f>F135+F137</f>
        <v>23626627</v>
      </c>
      <c r="G133" s="51">
        <f>G135+G137</f>
        <v>42005188</v>
      </c>
      <c r="H133" s="51">
        <f>H135+H137</f>
        <v>3411300</v>
      </c>
      <c r="I133" s="51">
        <f>I135+I137</f>
        <v>3521500</v>
      </c>
    </row>
    <row r="134" spans="1:9" s="11" customFormat="1" ht="15" customHeight="1" x14ac:dyDescent="0.25">
      <c r="A134" s="54"/>
      <c r="B134" s="70">
        <v>451</v>
      </c>
      <c r="C134" s="50"/>
      <c r="D134" s="76" t="s">
        <v>100</v>
      </c>
      <c r="E134" s="71">
        <f>E135</f>
        <v>21799050.43</v>
      </c>
      <c r="F134" s="52">
        <f t="shared" ref="F134:I134" si="34">F135</f>
        <v>22801075</v>
      </c>
      <c r="G134" s="51">
        <f t="shared" si="34"/>
        <v>42003888</v>
      </c>
      <c r="H134" s="51">
        <f t="shared" si="34"/>
        <v>3410000</v>
      </c>
      <c r="I134" s="51">
        <f t="shared" si="34"/>
        <v>3520000</v>
      </c>
    </row>
    <row r="135" spans="1:9" ht="15" customHeight="1" x14ac:dyDescent="0.25">
      <c r="A135" s="61"/>
      <c r="B135" s="61"/>
      <c r="C135" s="49">
        <v>4511</v>
      </c>
      <c r="D135" s="49" t="s">
        <v>100</v>
      </c>
      <c r="E135" s="93">
        <v>21799050.43</v>
      </c>
      <c r="F135" s="120">
        <v>22801075</v>
      </c>
      <c r="G135" s="62">
        <v>42003888</v>
      </c>
      <c r="H135" s="62">
        <v>3410000</v>
      </c>
      <c r="I135" s="64">
        <v>3520000</v>
      </c>
    </row>
    <row r="136" spans="1:9" ht="15" customHeight="1" x14ac:dyDescent="0.25">
      <c r="A136" s="61"/>
      <c r="B136" s="70">
        <v>452</v>
      </c>
      <c r="C136" s="49"/>
      <c r="D136" s="76" t="s">
        <v>101</v>
      </c>
      <c r="E136" s="71">
        <f>E137</f>
        <v>0</v>
      </c>
      <c r="F136" s="100">
        <f t="shared" ref="F136:I136" si="35">F137</f>
        <v>825552</v>
      </c>
      <c r="G136" s="97">
        <f t="shared" si="35"/>
        <v>1300</v>
      </c>
      <c r="H136" s="97">
        <f t="shared" si="35"/>
        <v>1300</v>
      </c>
      <c r="I136" s="95">
        <f t="shared" si="35"/>
        <v>1500</v>
      </c>
    </row>
    <row r="137" spans="1:9" ht="15" customHeight="1" x14ac:dyDescent="0.25">
      <c r="A137" s="61"/>
      <c r="B137" s="61"/>
      <c r="C137" s="49">
        <v>4521</v>
      </c>
      <c r="D137" s="49" t="s">
        <v>101</v>
      </c>
      <c r="E137" s="93"/>
      <c r="F137" s="105">
        <v>825552</v>
      </c>
      <c r="G137" s="62">
        <v>1300</v>
      </c>
      <c r="H137" s="62">
        <v>1300</v>
      </c>
      <c r="I137" s="64">
        <v>1500</v>
      </c>
    </row>
    <row r="138" spans="1:9" x14ac:dyDescent="0.25">
      <c r="G138" s="66"/>
      <c r="H138" s="66"/>
      <c r="I138" s="67"/>
    </row>
    <row r="139" spans="1:9" x14ac:dyDescent="0.25">
      <c r="G139" s="65"/>
      <c r="H139" s="65"/>
      <c r="I139" s="65"/>
    </row>
    <row r="140" spans="1:9" ht="15" customHeight="1" x14ac:dyDescent="0.25">
      <c r="G140" s="65"/>
      <c r="H140" s="65"/>
      <c r="I140" s="65"/>
    </row>
    <row r="141" spans="1:9" x14ac:dyDescent="0.25">
      <c r="G141" s="65"/>
      <c r="H141" s="65"/>
      <c r="I141" s="65"/>
    </row>
    <row r="142" spans="1:9" x14ac:dyDescent="0.25">
      <c r="G142" s="65"/>
      <c r="H142" s="65"/>
      <c r="I142" s="65"/>
    </row>
    <row r="143" spans="1:9" x14ac:dyDescent="0.25">
      <c r="G143" s="65"/>
      <c r="H143" s="65"/>
      <c r="I143" s="65"/>
    </row>
    <row r="144" spans="1:9" x14ac:dyDescent="0.25">
      <c r="G144" s="65"/>
      <c r="H144" s="65"/>
      <c r="I144" s="65"/>
    </row>
    <row r="145" spans="7:9" ht="15" customHeight="1" x14ac:dyDescent="0.25">
      <c r="G145" s="65"/>
      <c r="H145" s="65"/>
      <c r="I145" s="65"/>
    </row>
    <row r="146" spans="7:9" x14ac:dyDescent="0.25">
      <c r="G146" s="65"/>
      <c r="H146" s="65"/>
      <c r="I146" s="65"/>
    </row>
    <row r="147" spans="7:9" x14ac:dyDescent="0.25">
      <c r="G147" s="65"/>
      <c r="H147" s="65"/>
      <c r="I147" s="65"/>
    </row>
    <row r="148" spans="7:9" x14ac:dyDescent="0.25">
      <c r="G148" s="65"/>
      <c r="H148" s="65"/>
      <c r="I148" s="65"/>
    </row>
    <row r="149" spans="7:9" x14ac:dyDescent="0.25">
      <c r="G149" s="65"/>
      <c r="H149" s="65"/>
      <c r="I149" s="65"/>
    </row>
    <row r="150" spans="7:9" ht="18.75" customHeight="1" x14ac:dyDescent="0.25">
      <c r="G150" s="65"/>
      <c r="H150" s="65"/>
      <c r="I150" s="65"/>
    </row>
    <row r="151" spans="7:9" ht="18.75" customHeight="1" x14ac:dyDescent="0.25">
      <c r="G151" s="65"/>
      <c r="H151" s="65"/>
      <c r="I151" s="65"/>
    </row>
    <row r="152" spans="7:9" x14ac:dyDescent="0.25">
      <c r="G152" s="65"/>
      <c r="H152" s="65"/>
      <c r="I152" s="65"/>
    </row>
    <row r="153" spans="7:9" x14ac:dyDescent="0.25">
      <c r="G153" s="65"/>
      <c r="H153" s="65"/>
      <c r="I153" s="65"/>
    </row>
    <row r="154" spans="7:9" x14ac:dyDescent="0.25">
      <c r="G154" s="65"/>
      <c r="H154" s="65"/>
      <c r="I154" s="65"/>
    </row>
    <row r="155" spans="7:9" x14ac:dyDescent="0.25">
      <c r="G155" s="65"/>
      <c r="H155" s="65"/>
      <c r="I155" s="65"/>
    </row>
    <row r="156" spans="7:9" x14ac:dyDescent="0.25">
      <c r="G156" s="65"/>
      <c r="H156" s="65"/>
      <c r="I156" s="65"/>
    </row>
    <row r="157" spans="7:9" x14ac:dyDescent="0.25">
      <c r="G157" s="65"/>
      <c r="H157" s="65"/>
      <c r="I157" s="65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prihodi i rashodi prema ek klas</vt:lpstr>
      <vt:lpstr>'prihodi i rashodi prema ek klas'!Ispis_naslova</vt:lpstr>
      <vt:lpstr>'prihodi i rashodi prema ek klas'!Podrucje_ispisa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Vištica</dc:creator>
  <cp:lastModifiedBy>Jasna Dimec</cp:lastModifiedBy>
  <cp:lastPrinted>2024-11-26T07:32:58Z</cp:lastPrinted>
  <dcterms:created xsi:type="dcterms:W3CDTF">2024-11-21T14:51:18Z</dcterms:created>
  <dcterms:modified xsi:type="dcterms:W3CDTF">2025-11-13T10:04:39Z</dcterms:modified>
</cp:coreProperties>
</file>