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in-file1\sluzbakontrolinga\03 PLANIRANJE\11 Plan 2026\8. SET UV\"/>
    </mc:Choice>
  </mc:AlternateContent>
  <bookViews>
    <workbookView xWindow="0" yWindow="0" windowWidth="25455" windowHeight="10185" activeTab="2"/>
  </bookViews>
  <sheets>
    <sheet name="ZA UV - I i II" sheetId="9" r:id="rId1"/>
    <sheet name="ZA UV - POTRES I" sheetId="7" r:id="rId2"/>
    <sheet name="ZA UV - POTRES II" sheetId="8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8" l="1"/>
  <c r="E7" i="8"/>
  <c r="E6" i="8"/>
  <c r="E5" i="8"/>
  <c r="D8" i="8"/>
  <c r="D7" i="8"/>
  <c r="D6" i="8"/>
  <c r="D5" i="8"/>
  <c r="D9" i="9" s="1"/>
  <c r="C8" i="8"/>
  <c r="C7" i="8"/>
  <c r="C6" i="8"/>
  <c r="C5" i="8"/>
  <c r="C4" i="8" s="1"/>
  <c r="E8" i="7"/>
  <c r="E7" i="7"/>
  <c r="E6" i="7"/>
  <c r="E5" i="7"/>
  <c r="D8" i="7"/>
  <c r="D7" i="7"/>
  <c r="D6" i="7"/>
  <c r="D5" i="7"/>
  <c r="D4" i="7" s="1"/>
  <c r="C8" i="7"/>
  <c r="C7" i="7"/>
  <c r="C6" i="7"/>
  <c r="C5" i="7"/>
  <c r="C4" i="7" s="1"/>
  <c r="E12" i="9"/>
  <c r="E11" i="9"/>
  <c r="E10" i="9"/>
  <c r="D12" i="9"/>
  <c r="D11" i="9"/>
  <c r="D10" i="9"/>
  <c r="C68" i="7"/>
  <c r="C67" i="7"/>
  <c r="C66" i="7"/>
  <c r="C65" i="7"/>
  <c r="C58" i="7"/>
  <c r="C57" i="7"/>
  <c r="C56" i="7"/>
  <c r="C55" i="7"/>
  <c r="C48" i="7"/>
  <c r="C47" i="7"/>
  <c r="C46" i="7"/>
  <c r="C45" i="7"/>
  <c r="C38" i="7"/>
  <c r="C37" i="7"/>
  <c r="C36" i="7"/>
  <c r="C35" i="7"/>
  <c r="C28" i="7"/>
  <c r="C27" i="7"/>
  <c r="C26" i="7"/>
  <c r="C25" i="7"/>
  <c r="C18" i="7"/>
  <c r="C17" i="7"/>
  <c r="C16" i="7"/>
  <c r="C15" i="7"/>
  <c r="C14" i="7" s="1"/>
  <c r="E64" i="7"/>
  <c r="D64" i="7"/>
  <c r="E54" i="7"/>
  <c r="D54" i="7"/>
  <c r="E44" i="7"/>
  <c r="D44" i="7"/>
  <c r="E34" i="7"/>
  <c r="D34" i="7"/>
  <c r="E24" i="7"/>
  <c r="D24" i="7"/>
  <c r="E14" i="7"/>
  <c r="D14" i="7"/>
  <c r="E4" i="7"/>
  <c r="D4" i="8"/>
  <c r="C34" i="8"/>
  <c r="E44" i="8"/>
  <c r="C44" i="8"/>
  <c r="D44" i="8"/>
  <c r="E9" i="9" l="1"/>
  <c r="E8" i="9" s="1"/>
  <c r="C10" i="9"/>
  <c r="C11" i="9"/>
  <c r="C9" i="9"/>
  <c r="C8" i="9" s="1"/>
  <c r="C12" i="9"/>
  <c r="D8" i="9"/>
  <c r="C64" i="7"/>
  <c r="C54" i="7"/>
  <c r="C44" i="7"/>
  <c r="C34" i="7"/>
  <c r="C24" i="7"/>
  <c r="C48" i="8"/>
  <c r="C47" i="8"/>
  <c r="C46" i="8"/>
  <c r="C45" i="8"/>
  <c r="C38" i="8"/>
  <c r="C37" i="8"/>
  <c r="C36" i="8"/>
  <c r="C35" i="8"/>
  <c r="E34" i="8"/>
  <c r="D34" i="8"/>
  <c r="C28" i="8"/>
  <c r="C27" i="8"/>
  <c r="C26" i="8"/>
  <c r="C25" i="8"/>
  <c r="D24" i="8"/>
  <c r="C18" i="8"/>
  <c r="C17" i="8"/>
  <c r="C16" i="8"/>
  <c r="C15" i="8"/>
  <c r="D14" i="8"/>
  <c r="E14" i="8" l="1"/>
  <c r="E24" i="8"/>
  <c r="C14" i="8"/>
  <c r="C24" i="8"/>
  <c r="E4" i="8" l="1"/>
  <c r="F9" i="7" l="1"/>
  <c r="F48" i="7"/>
  <c r="F10" i="7" l="1"/>
  <c r="F3" i="7" l="1"/>
  <c r="H3" i="7" l="1"/>
</calcChain>
</file>

<file path=xl/sharedStrings.xml><?xml version="1.0" encoding="utf-8"?>
<sst xmlns="http://schemas.openxmlformats.org/spreadsheetml/2006/main" count="190" uniqueCount="35">
  <si>
    <t xml:space="preserve">Konto </t>
  </si>
  <si>
    <t>Naziv konta/ naziv stavke</t>
  </si>
  <si>
    <t xml:space="preserve">UKUPNO UGOVOR </t>
  </si>
  <si>
    <t>IF 11</t>
  </si>
  <si>
    <t>IF 815</t>
  </si>
  <si>
    <t>UKUPNO</t>
  </si>
  <si>
    <t>3233</t>
  </si>
  <si>
    <t>Usluge promidžbe i informiranja</t>
  </si>
  <si>
    <t>3237</t>
  </si>
  <si>
    <t>Intelektualne i osobne usluge</t>
  </si>
  <si>
    <t>Ostale usluge</t>
  </si>
  <si>
    <t>Dodatna ulaganja na građevinskim objektima</t>
  </si>
  <si>
    <t>POTRES I</t>
  </si>
  <si>
    <t>UPRAVNA ZGRADA</t>
  </si>
  <si>
    <t>INTERNA II</t>
  </si>
  <si>
    <t>INTERNA III</t>
  </si>
  <si>
    <t>KEMIJA - ENDOKRINA</t>
  </si>
  <si>
    <t>OČNA - KOŽNA</t>
  </si>
  <si>
    <t>KIRURGIJA</t>
  </si>
  <si>
    <t>POTRES II</t>
  </si>
  <si>
    <t xml:space="preserve"> ANESTEZIJA, ŠKOLA I MULTIMEDIJA </t>
  </si>
  <si>
    <t>PEDIJATRIJA, ORL, URL I GINEKOLOGIJA</t>
  </si>
  <si>
    <t>TRAUMATOLOGIJA</t>
  </si>
  <si>
    <t>TUMORI</t>
  </si>
  <si>
    <t>SVEUKUPNO POTRES I i II</t>
  </si>
  <si>
    <t>2025.</t>
  </si>
  <si>
    <t>Na Kirurgiji više na 3237, a manje na 4511</t>
  </si>
  <si>
    <t>IF11</t>
  </si>
  <si>
    <t>2026.</t>
  </si>
  <si>
    <t>Konto 3237 više na Interna II 38.424, Interna III 30.000, Kemija 30.000, Očna 30000, Kirurgija 30.0000</t>
  </si>
  <si>
    <t>Konto 4511 manje na Kirurgiji 158.424</t>
  </si>
  <si>
    <t>POTPROJEKTI</t>
  </si>
  <si>
    <t xml:space="preserve"> PLAN 2026.</t>
  </si>
  <si>
    <t>PLAN 2026. S VTR</t>
  </si>
  <si>
    <t>PLAN 2026.  S VTR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</si>
</sst>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27" applyNumberFormat="0" applyProtection="0">
      <alignment horizontal="left" vertical="center" wrapText="1" indent="1"/>
    </xf>
  </cellStyleXfs>
  <cellXfs count="89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Fill="1"/>
    <xf numFmtId="4" fontId="0" fillId="0" borderId="0" xfId="0" applyNumberFormat="1" applyFill="1"/>
    <xf numFmtId="4" fontId="0" fillId="6" borderId="0" xfId="0" applyNumberFormat="1" applyFill="1"/>
    <xf numFmtId="0" fontId="0" fillId="6" borderId="0" xfId="0" applyFill="1"/>
    <xf numFmtId="0" fontId="0" fillId="6" borderId="0" xfId="0" applyFill="1" applyAlignment="1">
      <alignment horizontal="center"/>
    </xf>
    <xf numFmtId="0" fontId="0" fillId="5" borderId="0" xfId="0" applyFill="1"/>
    <xf numFmtId="3" fontId="0" fillId="5" borderId="0" xfId="0" applyNumberFormat="1" applyFill="1"/>
    <xf numFmtId="3" fontId="0" fillId="0" borderId="0" xfId="0" applyNumberForma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2" fontId="3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3" fontId="6" fillId="0" borderId="4" xfId="0" applyNumberFormat="1" applyFont="1" applyFill="1" applyBorder="1" applyAlignment="1">
      <alignment vertical="center"/>
    </xf>
    <xf numFmtId="3" fontId="6" fillId="0" borderId="13" xfId="0" applyNumberFormat="1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vertical="center"/>
    </xf>
    <xf numFmtId="0" fontId="7" fillId="0" borderId="25" xfId="0" applyFont="1" applyBorder="1" applyAlignment="1">
      <alignment horizontal="center"/>
    </xf>
    <xf numFmtId="0" fontId="7" fillId="0" borderId="39" xfId="0" applyFont="1" applyBorder="1"/>
    <xf numFmtId="3" fontId="7" fillId="0" borderId="25" xfId="0" applyNumberFormat="1" applyFont="1" applyFill="1" applyBorder="1"/>
    <xf numFmtId="3" fontId="7" fillId="0" borderId="19" xfId="0" applyNumberFormat="1" applyFont="1" applyFill="1" applyBorder="1"/>
    <xf numFmtId="3" fontId="7" fillId="0" borderId="20" xfId="0" applyNumberFormat="1" applyFont="1" applyFill="1" applyBorder="1"/>
    <xf numFmtId="0" fontId="7" fillId="0" borderId="21" xfId="0" applyFont="1" applyBorder="1" applyAlignment="1">
      <alignment horizontal="center"/>
    </xf>
    <xf numFmtId="0" fontId="7" fillId="0" borderId="22" xfId="0" applyFont="1" applyBorder="1"/>
    <xf numFmtId="0" fontId="7" fillId="0" borderId="22" xfId="0" applyFont="1" applyBorder="1" applyAlignment="1">
      <alignment wrapText="1"/>
    </xf>
    <xf numFmtId="0" fontId="7" fillId="0" borderId="26" xfId="0" applyFont="1" applyBorder="1" applyAlignment="1">
      <alignment horizontal="center" vertical="center"/>
    </xf>
    <xf numFmtId="2" fontId="8" fillId="3" borderId="28" xfId="1" quotePrefix="1" applyNumberFormat="1" applyFont="1" applyFill="1" applyBorder="1" applyAlignment="1">
      <alignment horizontal="left" vertical="top" wrapText="1"/>
    </xf>
    <xf numFmtId="3" fontId="7" fillId="0" borderId="36" xfId="0" applyNumberFormat="1" applyFont="1" applyFill="1" applyBorder="1"/>
    <xf numFmtId="3" fontId="7" fillId="0" borderId="34" xfId="0" applyNumberFormat="1" applyFont="1" applyFill="1" applyBorder="1"/>
    <xf numFmtId="3" fontId="7" fillId="0" borderId="35" xfId="0" applyNumberFormat="1" applyFont="1" applyFill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6" fillId="0" borderId="40" xfId="0" applyNumberFormat="1" applyFont="1" applyFill="1" applyBorder="1" applyAlignment="1">
      <alignment vertical="center"/>
    </xf>
    <xf numFmtId="3" fontId="7" fillId="0" borderId="23" xfId="0" applyNumberFormat="1" applyFont="1" applyFill="1" applyBorder="1"/>
    <xf numFmtId="3" fontId="7" fillId="0" borderId="24" xfId="0" applyNumberFormat="1" applyFont="1" applyFill="1" applyBorder="1"/>
    <xf numFmtId="3" fontId="7" fillId="0" borderId="26" xfId="0" applyNumberFormat="1" applyFont="1" applyFill="1" applyBorder="1"/>
    <xf numFmtId="3" fontId="7" fillId="0" borderId="29" xfId="0" applyNumberFormat="1" applyFont="1" applyFill="1" applyBorder="1"/>
    <xf numFmtId="3" fontId="7" fillId="0" borderId="30" xfId="0" applyNumberFormat="1" applyFont="1" applyFill="1" applyBorder="1"/>
    <xf numFmtId="0" fontId="7" fillId="0" borderId="0" xfId="0" applyFont="1"/>
    <xf numFmtId="4" fontId="7" fillId="0" borderId="0" xfId="0" applyNumberFormat="1" applyFont="1"/>
    <xf numFmtId="3" fontId="6" fillId="0" borderId="41" xfId="0" applyNumberFormat="1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2" fontId="9" fillId="3" borderId="0" xfId="1" quotePrefix="1" applyNumberFormat="1" applyFont="1" applyFill="1" applyBorder="1" applyAlignment="1">
      <alignment horizontal="left" vertical="top" wrapText="1"/>
    </xf>
    <xf numFmtId="3" fontId="7" fillId="0" borderId="15" xfId="0" applyNumberFormat="1" applyFont="1" applyFill="1" applyBorder="1"/>
    <xf numFmtId="3" fontId="7" fillId="0" borderId="17" xfId="0" applyNumberFormat="1" applyFont="1" applyFill="1" applyBorder="1"/>
    <xf numFmtId="3" fontId="7" fillId="0" borderId="18" xfId="0" applyNumberFormat="1" applyFont="1" applyFill="1" applyBorder="1"/>
    <xf numFmtId="0" fontId="7" fillId="0" borderId="0" xfId="0" applyFont="1" applyFill="1"/>
    <xf numFmtId="4" fontId="7" fillId="0" borderId="0" xfId="0" applyNumberFormat="1" applyFont="1" applyFill="1"/>
    <xf numFmtId="3" fontId="6" fillId="0" borderId="7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>
      <alignment vertic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/>
    <xf numFmtId="0" fontId="7" fillId="0" borderId="26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3" fontId="6" fillId="0" borderId="37" xfId="0" applyNumberFormat="1" applyFont="1" applyBorder="1" applyAlignment="1">
      <alignment vertical="center"/>
    </xf>
    <xf numFmtId="3" fontId="7" fillId="0" borderId="21" xfId="0" applyNumberFormat="1" applyFont="1" applyFill="1" applyBorder="1"/>
    <xf numFmtId="3" fontId="6" fillId="0" borderId="2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3" fontId="6" fillId="0" borderId="33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7" fillId="0" borderId="18" xfId="0" applyFont="1" applyBorder="1"/>
    <xf numFmtId="3" fontId="7" fillId="0" borderId="31" xfId="0" applyNumberFormat="1" applyFont="1" applyFill="1" applyBorder="1"/>
    <xf numFmtId="0" fontId="7" fillId="0" borderId="24" xfId="0" applyFont="1" applyBorder="1"/>
    <xf numFmtId="0" fontId="7" fillId="0" borderId="24" xfId="0" applyFont="1" applyBorder="1" applyAlignment="1">
      <alignment wrapText="1"/>
    </xf>
    <xf numFmtId="2" fontId="8" fillId="3" borderId="38" xfId="1" quotePrefix="1" applyNumberFormat="1" applyFont="1" applyFill="1" applyBorder="1" applyAlignment="1">
      <alignment horizontal="left" vertical="top" wrapText="1"/>
    </xf>
    <xf numFmtId="3" fontId="7" fillId="0" borderId="32" xfId="0" applyNumberFormat="1" applyFont="1" applyFill="1" applyBorder="1"/>
  </cellXfs>
  <cellStyles count="2">
    <cellStyle name="Normalno" xfId="0" builtinId="0"/>
    <cellStyle name="SAPBEXHLevel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F24" sqref="F24"/>
    </sheetView>
  </sheetViews>
  <sheetFormatPr defaultRowHeight="15" x14ac:dyDescent="0.25"/>
  <cols>
    <col min="1" max="1" width="9.140625" style="3"/>
    <col min="2" max="2" width="30.28515625" style="3" bestFit="1" customWidth="1"/>
    <col min="3" max="8" width="12.7109375" style="3" customWidth="1"/>
    <col min="9" max="16384" width="9.140625" style="3"/>
  </cols>
  <sheetData>
    <row r="1" spans="1:6" ht="18.75" x14ac:dyDescent="0.3">
      <c r="A1" s="12" t="s">
        <v>31</v>
      </c>
      <c r="B1" s="13"/>
      <c r="C1" s="14"/>
      <c r="D1" s="14"/>
      <c r="E1" s="14"/>
      <c r="F1" s="14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14"/>
      <c r="B3" s="14"/>
      <c r="C3" s="14"/>
      <c r="D3" s="14"/>
      <c r="E3" s="14"/>
      <c r="F3" s="14"/>
    </row>
    <row r="4" spans="1:6" ht="22.5" customHeight="1" x14ac:dyDescent="0.25">
      <c r="A4" s="15" t="s">
        <v>24</v>
      </c>
      <c r="B4" s="15"/>
      <c r="C4" s="14"/>
      <c r="D4" s="14"/>
      <c r="E4" s="14"/>
      <c r="F4" s="14"/>
    </row>
    <row r="5" spans="1:6" ht="19.5" thickBot="1" x14ac:dyDescent="0.35">
      <c r="A5" s="16"/>
      <c r="B5" s="17"/>
      <c r="C5" s="14"/>
      <c r="D5" s="14"/>
      <c r="E5" s="14"/>
      <c r="F5" s="14"/>
    </row>
    <row r="6" spans="1:6" ht="16.5" thickBot="1" x14ac:dyDescent="0.3">
      <c r="A6" s="18" t="s">
        <v>0</v>
      </c>
      <c r="B6" s="19" t="s">
        <v>1</v>
      </c>
      <c r="C6" s="20" t="s">
        <v>34</v>
      </c>
      <c r="D6" s="21"/>
      <c r="E6" s="22"/>
      <c r="F6" s="14"/>
    </row>
    <row r="7" spans="1:6" ht="16.5" thickBot="1" x14ac:dyDescent="0.3">
      <c r="A7" s="23"/>
      <c r="B7" s="24"/>
      <c r="C7" s="25" t="s">
        <v>5</v>
      </c>
      <c r="D7" s="26" t="s">
        <v>3</v>
      </c>
      <c r="E7" s="27" t="s">
        <v>4</v>
      </c>
      <c r="F7" s="14"/>
    </row>
    <row r="8" spans="1:6" ht="16.5" thickBot="1" x14ac:dyDescent="0.3">
      <c r="A8" s="28"/>
      <c r="B8" s="29" t="s">
        <v>5</v>
      </c>
      <c r="C8" s="30">
        <f>SUM(C9:C12)</f>
        <v>31266902</v>
      </c>
      <c r="D8" s="31">
        <f>SUM(D9:D12)</f>
        <v>19337644</v>
      </c>
      <c r="E8" s="32">
        <f>SUM(E9:E12)</f>
        <v>11929258</v>
      </c>
      <c r="F8" s="14"/>
    </row>
    <row r="9" spans="1:6" ht="15.75" x14ac:dyDescent="0.25">
      <c r="A9" s="33" t="s">
        <v>6</v>
      </c>
      <c r="B9" s="34" t="s">
        <v>7</v>
      </c>
      <c r="C9" s="35">
        <f>D9+E9</f>
        <v>5127</v>
      </c>
      <c r="D9" s="36">
        <f>'ZA UV - POTRES I'!D5+'ZA UV - POTRES II'!D5</f>
        <v>0</v>
      </c>
      <c r="E9" s="37">
        <f>'ZA UV - POTRES I'!E5+'ZA UV - POTRES II'!E5</f>
        <v>5127</v>
      </c>
      <c r="F9" s="14"/>
    </row>
    <row r="10" spans="1:6" ht="15.75" x14ac:dyDescent="0.25">
      <c r="A10" s="38" t="s">
        <v>8</v>
      </c>
      <c r="B10" s="39" t="s">
        <v>9</v>
      </c>
      <c r="C10" s="35">
        <f t="shared" ref="C10:C12" si="0">D10+E10</f>
        <v>3076059</v>
      </c>
      <c r="D10" s="36">
        <f>'ZA UV - POTRES I'!D6+'ZA UV - POTRES II'!D6</f>
        <v>871960</v>
      </c>
      <c r="E10" s="37">
        <f>'ZA UV - POTRES I'!E6+'ZA UV - POTRES II'!E6</f>
        <v>2204099</v>
      </c>
      <c r="F10" s="14"/>
    </row>
    <row r="11" spans="1:6" ht="15.75" x14ac:dyDescent="0.25">
      <c r="A11" s="38">
        <v>3239</v>
      </c>
      <c r="B11" s="40" t="s">
        <v>10</v>
      </c>
      <c r="C11" s="35">
        <f t="shared" si="0"/>
        <v>863580</v>
      </c>
      <c r="D11" s="36">
        <f>'ZA UV - POTRES I'!D7+'ZA UV - POTRES II'!D7</f>
        <v>773580</v>
      </c>
      <c r="E11" s="37">
        <f>'ZA UV - POTRES I'!E7+'ZA UV - POTRES II'!E7</f>
        <v>90000</v>
      </c>
      <c r="F11" s="14"/>
    </row>
    <row r="12" spans="1:6" ht="32.25" thickBot="1" x14ac:dyDescent="0.3">
      <c r="A12" s="41">
        <v>4511</v>
      </c>
      <c r="B12" s="42" t="s">
        <v>11</v>
      </c>
      <c r="C12" s="43">
        <f t="shared" si="0"/>
        <v>27322136</v>
      </c>
      <c r="D12" s="44">
        <f>'ZA UV - POTRES I'!D8+'ZA UV - POTRES II'!D8</f>
        <v>17692104</v>
      </c>
      <c r="E12" s="45">
        <f>'ZA UV - POTRES I'!E8+'ZA UV - POTRES II'!E8</f>
        <v>9630032</v>
      </c>
      <c r="F12" s="14"/>
    </row>
  </sheetData>
  <mergeCells count="4">
    <mergeCell ref="C6:E6"/>
    <mergeCell ref="A4:B4"/>
    <mergeCell ref="A6:A7"/>
    <mergeCell ref="B6:B7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"/>
  <sheetViews>
    <sheetView topLeftCell="A40" workbookViewId="0">
      <selection activeCell="V68" sqref="V68"/>
    </sheetView>
  </sheetViews>
  <sheetFormatPr defaultRowHeight="15" x14ac:dyDescent="0.25"/>
  <cols>
    <col min="1" max="1" width="10.140625" style="3" customWidth="1"/>
    <col min="2" max="2" width="49.140625" style="3" customWidth="1"/>
    <col min="3" max="5" width="13.7109375" style="3" customWidth="1"/>
    <col min="6" max="6" width="12.28515625" style="3" hidden="1" customWidth="1"/>
    <col min="7" max="7" width="0" style="3" hidden="1" customWidth="1"/>
    <col min="8" max="8" width="11.28515625" style="3" hidden="1" customWidth="1"/>
    <col min="9" max="9" width="10.85546875" style="3" hidden="1" customWidth="1"/>
    <col min="10" max="12" width="0" style="3" hidden="1" customWidth="1"/>
    <col min="13" max="13" width="12" style="3" hidden="1" customWidth="1"/>
    <col min="14" max="16" width="0" style="3" hidden="1" customWidth="1"/>
    <col min="17" max="16384" width="9.140625" style="3"/>
  </cols>
  <sheetData>
    <row r="1" spans="1:13" ht="16.5" thickBot="1" x14ac:dyDescent="0.3">
      <c r="A1" s="46" t="s">
        <v>12</v>
      </c>
      <c r="B1" s="47"/>
      <c r="C1" s="47"/>
      <c r="D1" s="47"/>
      <c r="E1" s="47"/>
    </row>
    <row r="2" spans="1:13" ht="15.75" customHeight="1" thickBot="1" x14ac:dyDescent="0.3">
      <c r="A2" s="18" t="s">
        <v>0</v>
      </c>
      <c r="B2" s="19" t="s">
        <v>1</v>
      </c>
      <c r="C2" s="20" t="s">
        <v>33</v>
      </c>
      <c r="D2" s="21"/>
      <c r="E2" s="22"/>
    </row>
    <row r="3" spans="1:13" ht="16.5" thickBot="1" x14ac:dyDescent="0.3">
      <c r="A3" s="23"/>
      <c r="B3" s="24"/>
      <c r="C3" s="25" t="s">
        <v>5</v>
      </c>
      <c r="D3" s="26" t="s">
        <v>3</v>
      </c>
      <c r="E3" s="27" t="s">
        <v>4</v>
      </c>
      <c r="F3" s="1" t="e">
        <f>#REF!-#REF!</f>
        <v>#REF!</v>
      </c>
      <c r="H3" s="1" t="e">
        <f>E4-#REF!</f>
        <v>#REF!</v>
      </c>
    </row>
    <row r="4" spans="1:13" ht="16.5" thickBot="1" x14ac:dyDescent="0.3">
      <c r="A4" s="28"/>
      <c r="B4" s="29" t="s">
        <v>5</v>
      </c>
      <c r="C4" s="30">
        <f>SUM(C5:C8)</f>
        <v>28525017</v>
      </c>
      <c r="D4" s="30">
        <f>SUM(D5:D8)</f>
        <v>17999529</v>
      </c>
      <c r="E4" s="48">
        <f>SUM(E5:E8)</f>
        <v>10525488</v>
      </c>
      <c r="F4" s="9" t="s">
        <v>28</v>
      </c>
      <c r="G4" s="9" t="s">
        <v>27</v>
      </c>
      <c r="H4" s="9"/>
      <c r="I4" s="9"/>
      <c r="J4" s="9"/>
      <c r="K4" s="9"/>
    </row>
    <row r="5" spans="1:13" ht="15.75" x14ac:dyDescent="0.25">
      <c r="A5" s="69" t="s">
        <v>6</v>
      </c>
      <c r="B5" s="70" t="s">
        <v>7</v>
      </c>
      <c r="C5" s="35">
        <f>C15+C25+C35+C45+C55+C65</f>
        <v>5127</v>
      </c>
      <c r="D5" s="36">
        <f>D15+D25+D35+D45+D55+D65</f>
        <v>0</v>
      </c>
      <c r="E5" s="37">
        <f t="shared" ref="E5:E8" si="0">E15+E25+E35+E45+E55+E65</f>
        <v>5127</v>
      </c>
      <c r="F5" s="10">
        <v>158424</v>
      </c>
      <c r="G5" s="9" t="s">
        <v>29</v>
      </c>
      <c r="H5" s="9"/>
      <c r="I5" s="9"/>
      <c r="J5" s="9"/>
      <c r="K5" s="9"/>
    </row>
    <row r="6" spans="1:13" ht="15.75" x14ac:dyDescent="0.25">
      <c r="A6" s="38" t="s">
        <v>8</v>
      </c>
      <c r="B6" s="39" t="s">
        <v>9</v>
      </c>
      <c r="C6" s="35">
        <f t="shared" ref="C6:D8" si="1">C16+C26+C36+C46+C56+C66</f>
        <v>2429059</v>
      </c>
      <c r="D6" s="49">
        <f t="shared" si="1"/>
        <v>575560</v>
      </c>
      <c r="E6" s="50">
        <f t="shared" si="0"/>
        <v>1853499</v>
      </c>
      <c r="F6" s="9">
        <v>-158424</v>
      </c>
      <c r="G6" s="9" t="s">
        <v>30</v>
      </c>
      <c r="H6" s="9"/>
      <c r="I6" s="9"/>
      <c r="J6" s="9"/>
      <c r="K6" s="9"/>
    </row>
    <row r="7" spans="1:13" ht="15.75" x14ac:dyDescent="0.25">
      <c r="A7" s="38">
        <v>3239</v>
      </c>
      <c r="B7" s="40" t="s">
        <v>10</v>
      </c>
      <c r="C7" s="35">
        <f t="shared" si="1"/>
        <v>773580</v>
      </c>
      <c r="D7" s="49">
        <f t="shared" si="1"/>
        <v>773580</v>
      </c>
      <c r="E7" s="50">
        <f t="shared" si="0"/>
        <v>0</v>
      </c>
    </row>
    <row r="8" spans="1:13" ht="16.5" thickBot="1" x14ac:dyDescent="0.3">
      <c r="A8" s="71">
        <v>4511</v>
      </c>
      <c r="B8" s="42" t="s">
        <v>11</v>
      </c>
      <c r="C8" s="51">
        <f t="shared" si="1"/>
        <v>25317251</v>
      </c>
      <c r="D8" s="52">
        <f t="shared" si="1"/>
        <v>16650389</v>
      </c>
      <c r="E8" s="53">
        <f t="shared" si="0"/>
        <v>8666862</v>
      </c>
      <c r="F8" s="8" t="s">
        <v>25</v>
      </c>
      <c r="G8" s="7" t="s">
        <v>27</v>
      </c>
      <c r="H8" s="7"/>
      <c r="I8" s="7"/>
      <c r="J8" s="7"/>
      <c r="K8" s="7"/>
      <c r="M8" s="1"/>
    </row>
    <row r="9" spans="1:13" ht="15.75" x14ac:dyDescent="0.25">
      <c r="A9" s="54"/>
      <c r="B9" s="54"/>
      <c r="C9" s="54"/>
      <c r="D9" s="55"/>
      <c r="E9" s="55"/>
      <c r="F9" s="6" t="e">
        <f>#REF!</f>
        <v>#REF!</v>
      </c>
      <c r="G9" s="7" t="s">
        <v>26</v>
      </c>
      <c r="H9" s="7"/>
      <c r="I9" s="7"/>
      <c r="J9" s="7"/>
      <c r="K9" s="7"/>
    </row>
    <row r="10" spans="1:13" ht="15.75" x14ac:dyDescent="0.25">
      <c r="A10" s="54"/>
      <c r="B10" s="54"/>
      <c r="C10" s="54"/>
      <c r="D10" s="55"/>
      <c r="E10" s="55"/>
      <c r="F10" s="6" t="e">
        <f>#REF!</f>
        <v>#REF!</v>
      </c>
      <c r="G10" s="7"/>
      <c r="H10" s="7"/>
      <c r="I10" s="7"/>
      <c r="J10" s="7"/>
      <c r="K10" s="7"/>
    </row>
    <row r="11" spans="1:13" ht="16.5" thickBot="1" x14ac:dyDescent="0.3">
      <c r="A11" s="46" t="s">
        <v>13</v>
      </c>
      <c r="B11" s="46"/>
      <c r="C11" s="54"/>
      <c r="D11" s="54"/>
      <c r="E11" s="54"/>
    </row>
    <row r="12" spans="1:13" ht="15.75" customHeight="1" thickBot="1" x14ac:dyDescent="0.3">
      <c r="A12" s="18" t="s">
        <v>0</v>
      </c>
      <c r="B12" s="19" t="s">
        <v>1</v>
      </c>
      <c r="C12" s="20" t="s">
        <v>33</v>
      </c>
      <c r="D12" s="21"/>
      <c r="E12" s="22"/>
    </row>
    <row r="13" spans="1:13" ht="16.5" thickBot="1" x14ac:dyDescent="0.3">
      <c r="A13" s="23"/>
      <c r="B13" s="24"/>
      <c r="C13" s="25" t="s">
        <v>5</v>
      </c>
      <c r="D13" s="26" t="s">
        <v>3</v>
      </c>
      <c r="E13" s="27" t="s">
        <v>4</v>
      </c>
    </row>
    <row r="14" spans="1:13" ht="16.5" thickBot="1" x14ac:dyDescent="0.3">
      <c r="A14" s="28"/>
      <c r="B14" s="29" t="s">
        <v>5</v>
      </c>
      <c r="C14" s="56">
        <f t="shared" ref="C14:E14" si="2">SUM(C15:C18)</f>
        <v>84633</v>
      </c>
      <c r="D14" s="31">
        <f t="shared" si="2"/>
        <v>84633</v>
      </c>
      <c r="E14" s="57">
        <f t="shared" si="2"/>
        <v>0</v>
      </c>
    </row>
    <row r="15" spans="1:13" ht="15.75" x14ac:dyDescent="0.25">
      <c r="A15" s="69" t="s">
        <v>6</v>
      </c>
      <c r="B15" s="70" t="s">
        <v>7</v>
      </c>
      <c r="C15" s="35">
        <f>D15+E15</f>
        <v>0</v>
      </c>
      <c r="D15" s="36">
        <v>0</v>
      </c>
      <c r="E15" s="37">
        <v>0</v>
      </c>
      <c r="I15" s="1"/>
    </row>
    <row r="16" spans="1:13" ht="15.75" x14ac:dyDescent="0.25">
      <c r="A16" s="38" t="s">
        <v>8</v>
      </c>
      <c r="B16" s="39" t="s">
        <v>9</v>
      </c>
      <c r="C16" s="35">
        <f t="shared" ref="C16:C18" si="3">D16+E16</f>
        <v>2522</v>
      </c>
      <c r="D16" s="36">
        <v>2522</v>
      </c>
      <c r="E16" s="37">
        <v>0</v>
      </c>
    </row>
    <row r="17" spans="1:5" ht="15.75" x14ac:dyDescent="0.25">
      <c r="A17" s="38">
        <v>3239</v>
      </c>
      <c r="B17" s="40" t="s">
        <v>10</v>
      </c>
      <c r="C17" s="35">
        <f t="shared" si="3"/>
        <v>69000</v>
      </c>
      <c r="D17" s="36">
        <v>69000</v>
      </c>
      <c r="E17" s="37">
        <v>0</v>
      </c>
    </row>
    <row r="18" spans="1:5" ht="16.5" thickBot="1" x14ac:dyDescent="0.3">
      <c r="A18" s="71">
        <v>4511</v>
      </c>
      <c r="B18" s="42" t="s">
        <v>11</v>
      </c>
      <c r="C18" s="51">
        <f t="shared" si="3"/>
        <v>13111</v>
      </c>
      <c r="D18" s="44">
        <v>13111</v>
      </c>
      <c r="E18" s="45">
        <v>0</v>
      </c>
    </row>
    <row r="19" spans="1:5" ht="15.75" x14ac:dyDescent="0.25">
      <c r="A19" s="58"/>
      <c r="B19" s="59"/>
      <c r="C19" s="54"/>
      <c r="D19" s="54"/>
      <c r="E19" s="54"/>
    </row>
    <row r="20" spans="1:5" ht="15.75" x14ac:dyDescent="0.25">
      <c r="A20" s="54"/>
      <c r="B20" s="54"/>
      <c r="C20" s="54"/>
      <c r="D20" s="54"/>
      <c r="E20" s="54"/>
    </row>
    <row r="21" spans="1:5" ht="16.5" thickBot="1" x14ac:dyDescent="0.3">
      <c r="A21" s="46" t="s">
        <v>14</v>
      </c>
      <c r="B21" s="46"/>
      <c r="C21" s="54"/>
      <c r="D21" s="54"/>
      <c r="E21" s="54"/>
    </row>
    <row r="22" spans="1:5" ht="15.75" customHeight="1" thickBot="1" x14ac:dyDescent="0.3">
      <c r="A22" s="18" t="s">
        <v>0</v>
      </c>
      <c r="B22" s="19" t="s">
        <v>1</v>
      </c>
      <c r="C22" s="20" t="s">
        <v>33</v>
      </c>
      <c r="D22" s="21"/>
      <c r="E22" s="22"/>
    </row>
    <row r="23" spans="1:5" ht="16.5" thickBot="1" x14ac:dyDescent="0.3">
      <c r="A23" s="23"/>
      <c r="B23" s="24"/>
      <c r="C23" s="25" t="s">
        <v>5</v>
      </c>
      <c r="D23" s="26" t="s">
        <v>3</v>
      </c>
      <c r="E23" s="27" t="s">
        <v>4</v>
      </c>
    </row>
    <row r="24" spans="1:5" ht="16.5" thickBot="1" x14ac:dyDescent="0.3">
      <c r="A24" s="28"/>
      <c r="B24" s="29" t="s">
        <v>5</v>
      </c>
      <c r="C24" s="30">
        <f t="shared" ref="C24" si="4">SUM(C25:C28)</f>
        <v>1348632</v>
      </c>
      <c r="D24" s="31">
        <f t="shared" ref="D24" si="5">SUM(D25:D28)</f>
        <v>1010328</v>
      </c>
      <c r="E24" s="32">
        <f t="shared" ref="E24" si="6">SUM(E25:E28)</f>
        <v>338304</v>
      </c>
    </row>
    <row r="25" spans="1:5" ht="15.75" x14ac:dyDescent="0.25">
      <c r="A25" s="69" t="s">
        <v>6</v>
      </c>
      <c r="B25" s="70" t="s">
        <v>7</v>
      </c>
      <c r="C25" s="60">
        <f t="shared" ref="C25:C28" si="7">D25+E25</f>
        <v>647</v>
      </c>
      <c r="D25" s="61">
        <v>0</v>
      </c>
      <c r="E25" s="62">
        <v>647</v>
      </c>
    </row>
    <row r="26" spans="1:5" ht="15.75" x14ac:dyDescent="0.25">
      <c r="A26" s="38" t="s">
        <v>8</v>
      </c>
      <c r="B26" s="39" t="s">
        <v>9</v>
      </c>
      <c r="C26" s="35">
        <f t="shared" si="7"/>
        <v>304761</v>
      </c>
      <c r="D26" s="36">
        <v>110453</v>
      </c>
      <c r="E26" s="37">
        <v>194308</v>
      </c>
    </row>
    <row r="27" spans="1:5" ht="15.75" x14ac:dyDescent="0.25">
      <c r="A27" s="38">
        <v>3239</v>
      </c>
      <c r="B27" s="40" t="s">
        <v>10</v>
      </c>
      <c r="C27" s="35">
        <f t="shared" si="7"/>
        <v>94914</v>
      </c>
      <c r="D27" s="36">
        <v>94914</v>
      </c>
      <c r="E27" s="37">
        <v>0</v>
      </c>
    </row>
    <row r="28" spans="1:5" ht="16.5" thickBot="1" x14ac:dyDescent="0.3">
      <c r="A28" s="71">
        <v>4511</v>
      </c>
      <c r="B28" s="42" t="s">
        <v>11</v>
      </c>
      <c r="C28" s="51">
        <f t="shared" si="7"/>
        <v>948310</v>
      </c>
      <c r="D28" s="44">
        <v>804961</v>
      </c>
      <c r="E28" s="45">
        <v>143349</v>
      </c>
    </row>
    <row r="29" spans="1:5" ht="15.75" x14ac:dyDescent="0.25">
      <c r="A29" s="54"/>
      <c r="B29" s="54"/>
      <c r="C29" s="63"/>
      <c r="D29" s="64"/>
      <c r="E29" s="63"/>
    </row>
    <row r="30" spans="1:5" ht="15.75" x14ac:dyDescent="0.25">
      <c r="A30" s="54"/>
      <c r="B30" s="54"/>
      <c r="C30" s="54"/>
      <c r="D30" s="54"/>
      <c r="E30" s="54"/>
    </row>
    <row r="31" spans="1:5" ht="16.5" thickBot="1" x14ac:dyDescent="0.3">
      <c r="A31" s="46" t="s">
        <v>15</v>
      </c>
      <c r="B31" s="46"/>
      <c r="C31" s="54"/>
      <c r="D31" s="54"/>
      <c r="E31" s="54"/>
    </row>
    <row r="32" spans="1:5" ht="15.75" customHeight="1" thickBot="1" x14ac:dyDescent="0.3">
      <c r="A32" s="18" t="s">
        <v>0</v>
      </c>
      <c r="B32" s="19" t="s">
        <v>1</v>
      </c>
      <c r="C32" s="20" t="s">
        <v>33</v>
      </c>
      <c r="D32" s="21"/>
      <c r="E32" s="22"/>
    </row>
    <row r="33" spans="1:17" ht="16.5" thickBot="1" x14ac:dyDescent="0.3">
      <c r="A33" s="23"/>
      <c r="B33" s="24"/>
      <c r="C33" s="25" t="s">
        <v>5</v>
      </c>
      <c r="D33" s="26" t="s">
        <v>3</v>
      </c>
      <c r="E33" s="27" t="s">
        <v>4</v>
      </c>
    </row>
    <row r="34" spans="1:17" ht="16.5" thickBot="1" x14ac:dyDescent="0.3">
      <c r="A34" s="28"/>
      <c r="B34" s="29" t="s">
        <v>5</v>
      </c>
      <c r="C34" s="30">
        <f t="shared" ref="C34" si="8">SUM(C35:C38)</f>
        <v>1167550</v>
      </c>
      <c r="D34" s="31">
        <f t="shared" ref="D34" si="9">SUM(D35:D38)</f>
        <v>804272</v>
      </c>
      <c r="E34" s="32">
        <f t="shared" ref="E34" si="10">SUM(E35:E38)</f>
        <v>363278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5.75" x14ac:dyDescent="0.25">
      <c r="A35" s="69" t="s">
        <v>6</v>
      </c>
      <c r="B35" s="70" t="s">
        <v>7</v>
      </c>
      <c r="C35" s="35">
        <f t="shared" ref="C35:C38" si="11">D35+E35</f>
        <v>531</v>
      </c>
      <c r="D35" s="36">
        <v>0</v>
      </c>
      <c r="E35" s="37">
        <v>531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5.75" x14ac:dyDescent="0.25">
      <c r="A36" s="38" t="s">
        <v>8</v>
      </c>
      <c r="B36" s="39" t="s">
        <v>9</v>
      </c>
      <c r="C36" s="35">
        <f t="shared" si="11"/>
        <v>224184</v>
      </c>
      <c r="D36" s="36">
        <v>75125</v>
      </c>
      <c r="E36" s="37">
        <v>149059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5.75" x14ac:dyDescent="0.25">
      <c r="A37" s="38">
        <v>3239</v>
      </c>
      <c r="B37" s="40" t="s">
        <v>10</v>
      </c>
      <c r="C37" s="35">
        <f t="shared" si="11"/>
        <v>218841</v>
      </c>
      <c r="D37" s="36">
        <v>218841</v>
      </c>
      <c r="E37" s="37">
        <v>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6.5" thickBot="1" x14ac:dyDescent="0.3">
      <c r="A38" s="71">
        <v>4511</v>
      </c>
      <c r="B38" s="42" t="s">
        <v>11</v>
      </c>
      <c r="C38" s="51">
        <f t="shared" si="11"/>
        <v>723994</v>
      </c>
      <c r="D38" s="44">
        <v>510306</v>
      </c>
      <c r="E38" s="45">
        <v>213688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15.75" x14ac:dyDescent="0.25">
      <c r="A39" s="54"/>
      <c r="B39" s="54"/>
      <c r="C39" s="63"/>
      <c r="D39" s="64"/>
      <c r="E39" s="6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15.75" x14ac:dyDescent="0.25">
      <c r="A40" s="54"/>
      <c r="B40" s="54"/>
      <c r="C40" s="54"/>
      <c r="D40" s="54"/>
      <c r="E40" s="54"/>
    </row>
    <row r="41" spans="1:17" ht="16.5" thickBot="1" x14ac:dyDescent="0.3">
      <c r="A41" s="46" t="s">
        <v>16</v>
      </c>
      <c r="B41" s="47"/>
      <c r="C41" s="54"/>
      <c r="D41" s="54"/>
      <c r="E41" s="54"/>
    </row>
    <row r="42" spans="1:17" ht="15.75" customHeight="1" thickBot="1" x14ac:dyDescent="0.3">
      <c r="A42" s="18" t="s">
        <v>0</v>
      </c>
      <c r="B42" s="19" t="s">
        <v>1</v>
      </c>
      <c r="C42" s="20" t="s">
        <v>33</v>
      </c>
      <c r="D42" s="21"/>
      <c r="E42" s="22"/>
    </row>
    <row r="43" spans="1:17" ht="16.5" thickBot="1" x14ac:dyDescent="0.3">
      <c r="A43" s="23"/>
      <c r="B43" s="24"/>
      <c r="C43" s="25" t="s">
        <v>5</v>
      </c>
      <c r="D43" s="26" t="s">
        <v>3</v>
      </c>
      <c r="E43" s="27" t="s">
        <v>4</v>
      </c>
    </row>
    <row r="44" spans="1:17" ht="16.5" thickBot="1" x14ac:dyDescent="0.3">
      <c r="A44" s="28"/>
      <c r="B44" s="29" t="s">
        <v>5</v>
      </c>
      <c r="C44" s="30">
        <f t="shared" ref="C44" si="12">SUM(C45:C48)</f>
        <v>9897418</v>
      </c>
      <c r="D44" s="31">
        <f t="shared" ref="D44" si="13">SUM(D45:D48)</f>
        <v>7265726</v>
      </c>
      <c r="E44" s="32">
        <f t="shared" ref="E44" si="14">SUM(E45:E48)</f>
        <v>2631692</v>
      </c>
    </row>
    <row r="45" spans="1:17" ht="15.75" x14ac:dyDescent="0.25">
      <c r="A45" s="69" t="s">
        <v>6</v>
      </c>
      <c r="B45" s="70" t="s">
        <v>7</v>
      </c>
      <c r="C45" s="35">
        <f t="shared" ref="C45:C48" si="15">D45+E45</f>
        <v>1112</v>
      </c>
      <c r="D45" s="36">
        <v>0</v>
      </c>
      <c r="E45" s="37">
        <v>1112</v>
      </c>
    </row>
    <row r="46" spans="1:17" ht="15.75" x14ac:dyDescent="0.25">
      <c r="A46" s="38" t="s">
        <v>8</v>
      </c>
      <c r="B46" s="39" t="s">
        <v>9</v>
      </c>
      <c r="C46" s="35">
        <f t="shared" si="15"/>
        <v>734182</v>
      </c>
      <c r="D46" s="36">
        <v>242805</v>
      </c>
      <c r="E46" s="37">
        <v>491377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15.75" x14ac:dyDescent="0.25">
      <c r="A47" s="38">
        <v>3239</v>
      </c>
      <c r="B47" s="40" t="s">
        <v>10</v>
      </c>
      <c r="C47" s="35">
        <f t="shared" si="15"/>
        <v>66217</v>
      </c>
      <c r="D47" s="36">
        <v>66217</v>
      </c>
      <c r="E47" s="37">
        <v>0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6.5" thickBot="1" x14ac:dyDescent="0.3">
      <c r="A48" s="71">
        <v>4511</v>
      </c>
      <c r="B48" s="42" t="s">
        <v>11</v>
      </c>
      <c r="C48" s="51">
        <f t="shared" si="15"/>
        <v>9095907</v>
      </c>
      <c r="D48" s="44">
        <v>6956704</v>
      </c>
      <c r="E48" s="45">
        <v>2139203</v>
      </c>
      <c r="F48" s="5" t="e">
        <f>E48-#REF!</f>
        <v>#REF!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8" ht="15.75" x14ac:dyDescent="0.25">
      <c r="A49" s="54"/>
      <c r="B49" s="54"/>
      <c r="C49" s="63"/>
      <c r="D49" s="64"/>
      <c r="E49" s="6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8" ht="15.75" x14ac:dyDescent="0.25">
      <c r="A50" s="54"/>
      <c r="B50" s="54"/>
      <c r="C50" s="63"/>
      <c r="D50" s="63"/>
      <c r="E50" s="63"/>
    </row>
    <row r="51" spans="1:18" ht="16.5" thickBot="1" x14ac:dyDescent="0.3">
      <c r="A51" s="46" t="s">
        <v>17</v>
      </c>
      <c r="B51" s="47"/>
      <c r="C51" s="63"/>
      <c r="D51" s="63"/>
      <c r="E51" s="63"/>
    </row>
    <row r="52" spans="1:18" ht="15.75" customHeight="1" thickBot="1" x14ac:dyDescent="0.3">
      <c r="A52" s="18" t="s">
        <v>0</v>
      </c>
      <c r="B52" s="19" t="s">
        <v>1</v>
      </c>
      <c r="C52" s="20" t="s">
        <v>33</v>
      </c>
      <c r="D52" s="21"/>
      <c r="E52" s="22"/>
    </row>
    <row r="53" spans="1:18" ht="16.5" thickBot="1" x14ac:dyDescent="0.3">
      <c r="A53" s="23"/>
      <c r="B53" s="24"/>
      <c r="C53" s="65" t="s">
        <v>5</v>
      </c>
      <c r="D53" s="66" t="s">
        <v>3</v>
      </c>
      <c r="E53" s="67" t="s">
        <v>4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8" ht="16.5" thickBot="1" x14ac:dyDescent="0.3">
      <c r="A54" s="28"/>
      <c r="B54" s="29" t="s">
        <v>5</v>
      </c>
      <c r="C54" s="30">
        <f t="shared" ref="C54" si="16">SUM(C55:C58)</f>
        <v>8224959</v>
      </c>
      <c r="D54" s="31">
        <f t="shared" ref="D54" si="17">SUM(D55:D58)</f>
        <v>3799371</v>
      </c>
      <c r="E54" s="32">
        <f t="shared" ref="E54" si="18">SUM(E55:E58)</f>
        <v>4425588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8" ht="15.75" x14ac:dyDescent="0.25">
      <c r="A55" s="69" t="s">
        <v>6</v>
      </c>
      <c r="B55" s="70" t="s">
        <v>7</v>
      </c>
      <c r="C55" s="35">
        <f t="shared" ref="C55:C58" si="19">D55+E55</f>
        <v>1742</v>
      </c>
      <c r="D55" s="36">
        <v>0</v>
      </c>
      <c r="E55" s="37">
        <v>1742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8" ht="15.75" x14ac:dyDescent="0.25">
      <c r="A56" s="38" t="s">
        <v>8</v>
      </c>
      <c r="B56" s="39" t="s">
        <v>9</v>
      </c>
      <c r="C56" s="35">
        <f t="shared" si="19"/>
        <v>792617</v>
      </c>
      <c r="D56" s="36">
        <v>100000</v>
      </c>
      <c r="E56" s="37">
        <v>692617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8" ht="15.75" x14ac:dyDescent="0.25">
      <c r="A57" s="38">
        <v>3239</v>
      </c>
      <c r="B57" s="40" t="s">
        <v>10</v>
      </c>
      <c r="C57" s="35">
        <f t="shared" si="19"/>
        <v>182933</v>
      </c>
      <c r="D57" s="36">
        <v>182933</v>
      </c>
      <c r="E57" s="37">
        <v>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8" ht="16.5" thickBot="1" x14ac:dyDescent="0.3">
      <c r="A58" s="71">
        <v>4511</v>
      </c>
      <c r="B58" s="42" t="s">
        <v>11</v>
      </c>
      <c r="C58" s="51">
        <f t="shared" si="19"/>
        <v>7247667</v>
      </c>
      <c r="D58" s="44">
        <v>3516438</v>
      </c>
      <c r="E58" s="45">
        <v>3731229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8" ht="15.75" x14ac:dyDescent="0.25">
      <c r="A59" s="54"/>
      <c r="B59" s="54"/>
      <c r="C59" s="63"/>
      <c r="D59" s="64"/>
      <c r="E59" s="6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8" ht="15.75" x14ac:dyDescent="0.25">
      <c r="A60" s="54"/>
      <c r="B60" s="54"/>
      <c r="C60" s="54"/>
      <c r="D60" s="54"/>
      <c r="E60" s="54"/>
    </row>
    <row r="61" spans="1:18" ht="16.5" thickBot="1" x14ac:dyDescent="0.3">
      <c r="A61" s="46" t="s">
        <v>18</v>
      </c>
      <c r="B61" s="46"/>
      <c r="C61" s="54"/>
      <c r="D61" s="54"/>
      <c r="E61" s="54"/>
    </row>
    <row r="62" spans="1:18" ht="15.75" customHeight="1" thickBot="1" x14ac:dyDescent="0.3">
      <c r="A62" s="18" t="s">
        <v>0</v>
      </c>
      <c r="B62" s="19" t="s">
        <v>1</v>
      </c>
      <c r="C62" s="20" t="s">
        <v>33</v>
      </c>
      <c r="D62" s="21"/>
      <c r="E62" s="22"/>
    </row>
    <row r="63" spans="1:18" ht="16.5" thickBot="1" x14ac:dyDescent="0.3">
      <c r="A63" s="23"/>
      <c r="B63" s="24"/>
      <c r="C63" s="65" t="s">
        <v>5</v>
      </c>
      <c r="D63" s="66" t="s">
        <v>3</v>
      </c>
      <c r="E63" s="67" t="s">
        <v>4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16.5" thickBot="1" x14ac:dyDescent="0.3">
      <c r="A64" s="28"/>
      <c r="B64" s="29" t="s">
        <v>5</v>
      </c>
      <c r="C64" s="68">
        <f t="shared" ref="C64" si="20">SUM(C65:C68)</f>
        <v>7801825</v>
      </c>
      <c r="D64" s="31">
        <f t="shared" ref="D64" si="21">SUM(D65:D68)</f>
        <v>5035199</v>
      </c>
      <c r="E64" s="32">
        <f t="shared" ref="E64" si="22">SUM(E65:E68)</f>
        <v>2766626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15.75" x14ac:dyDescent="0.25">
      <c r="A65" s="69" t="s">
        <v>6</v>
      </c>
      <c r="B65" s="70" t="s">
        <v>7</v>
      </c>
      <c r="C65" s="60">
        <f t="shared" ref="C65:C68" si="23">D65+E65</f>
        <v>1095</v>
      </c>
      <c r="D65" s="61">
        <v>0</v>
      </c>
      <c r="E65" s="62">
        <v>1095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15.75" x14ac:dyDescent="0.25">
      <c r="A66" s="38" t="s">
        <v>8</v>
      </c>
      <c r="B66" s="39" t="s">
        <v>9</v>
      </c>
      <c r="C66" s="35">
        <f t="shared" si="23"/>
        <v>370793</v>
      </c>
      <c r="D66" s="36">
        <v>44655</v>
      </c>
      <c r="E66" s="37">
        <v>326138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15.75" x14ac:dyDescent="0.25">
      <c r="A67" s="38">
        <v>3239</v>
      </c>
      <c r="B67" s="40" t="s">
        <v>10</v>
      </c>
      <c r="C67" s="35">
        <f t="shared" si="23"/>
        <v>141675</v>
      </c>
      <c r="D67" s="36">
        <v>141675</v>
      </c>
      <c r="E67" s="37">
        <v>0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16.5" thickBot="1" x14ac:dyDescent="0.3">
      <c r="A68" s="71">
        <v>4511</v>
      </c>
      <c r="B68" s="42" t="s">
        <v>11</v>
      </c>
      <c r="C68" s="51">
        <f t="shared" si="23"/>
        <v>7288262</v>
      </c>
      <c r="D68" s="44">
        <v>4848869</v>
      </c>
      <c r="E68" s="45">
        <v>2439393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x14ac:dyDescent="0.25">
      <c r="C69" s="11"/>
      <c r="D69" s="11"/>
      <c r="E69" s="11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x14ac:dyDescent="0.25">
      <c r="C70" s="4"/>
      <c r="D70" s="5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x14ac:dyDescent="0.2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x14ac:dyDescent="0.2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x14ac:dyDescent="0.2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</sheetData>
  <mergeCells count="29">
    <mergeCell ref="A1:B1"/>
    <mergeCell ref="C1:E1"/>
    <mergeCell ref="A2:A3"/>
    <mergeCell ref="B2:B3"/>
    <mergeCell ref="C2:E2"/>
    <mergeCell ref="C12:E12"/>
    <mergeCell ref="C22:E22"/>
    <mergeCell ref="A11:B11"/>
    <mergeCell ref="A12:A13"/>
    <mergeCell ref="B12:B13"/>
    <mergeCell ref="A21:B21"/>
    <mergeCell ref="A31:B31"/>
    <mergeCell ref="A32:A33"/>
    <mergeCell ref="B32:B33"/>
    <mergeCell ref="C32:E32"/>
    <mergeCell ref="A22:A23"/>
    <mergeCell ref="B22:B23"/>
    <mergeCell ref="C62:E62"/>
    <mergeCell ref="A61:B61"/>
    <mergeCell ref="A62:A63"/>
    <mergeCell ref="B62:B63"/>
    <mergeCell ref="A41:B41"/>
    <mergeCell ref="A42:A43"/>
    <mergeCell ref="B42:B43"/>
    <mergeCell ref="C52:E52"/>
    <mergeCell ref="C42:E42"/>
    <mergeCell ref="A51:B51"/>
    <mergeCell ref="A52:A53"/>
    <mergeCell ref="B52:B53"/>
  </mergeCells>
  <pageMargins left="0.7" right="0.7" top="0.75" bottom="0.75" header="0.3" footer="0.3"/>
  <pageSetup paperSize="9" scale="6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activeCell="J14" sqref="J14"/>
    </sheetView>
  </sheetViews>
  <sheetFormatPr defaultRowHeight="15" x14ac:dyDescent="0.25"/>
  <cols>
    <col min="1" max="1" width="9.140625" style="3"/>
    <col min="2" max="2" width="42.5703125" style="3" customWidth="1"/>
    <col min="3" max="5" width="13.7109375" style="3" customWidth="1"/>
    <col min="6" max="6" width="10.85546875" style="3" bestFit="1" customWidth="1"/>
    <col min="7" max="7" width="9.140625" style="3"/>
    <col min="8" max="8" width="10.85546875" style="3" bestFit="1" customWidth="1"/>
    <col min="9" max="9" width="9.140625" style="3"/>
    <col min="10" max="10" width="10.85546875" style="3" bestFit="1" customWidth="1"/>
    <col min="11" max="16384" width="9.140625" style="3"/>
  </cols>
  <sheetData>
    <row r="1" spans="1:10" ht="16.5" thickBot="1" x14ac:dyDescent="0.3">
      <c r="A1" s="46" t="s">
        <v>19</v>
      </c>
      <c r="B1" s="46"/>
      <c r="C1" s="54"/>
      <c r="D1" s="54"/>
      <c r="E1" s="54"/>
    </row>
    <row r="2" spans="1:10" ht="16.5" thickBot="1" x14ac:dyDescent="0.3">
      <c r="A2" s="18" t="s">
        <v>0</v>
      </c>
      <c r="B2" s="19" t="s">
        <v>1</v>
      </c>
      <c r="C2" s="20" t="s">
        <v>32</v>
      </c>
      <c r="D2" s="21"/>
      <c r="E2" s="22"/>
    </row>
    <row r="3" spans="1:10" ht="32.25" thickBot="1" x14ac:dyDescent="0.3">
      <c r="A3" s="23"/>
      <c r="B3" s="24"/>
      <c r="C3" s="72" t="s">
        <v>2</v>
      </c>
      <c r="D3" s="73" t="s">
        <v>3</v>
      </c>
      <c r="E3" s="74" t="s">
        <v>4</v>
      </c>
      <c r="H3" s="2"/>
      <c r="I3" s="2"/>
      <c r="J3" s="2"/>
    </row>
    <row r="4" spans="1:10" ht="16.5" thickBot="1" x14ac:dyDescent="0.3">
      <c r="A4" s="28"/>
      <c r="B4" s="29" t="s">
        <v>5</v>
      </c>
      <c r="C4" s="75">
        <f>SUM(C5:C8)</f>
        <v>2741885</v>
      </c>
      <c r="D4" s="76">
        <f>SUM(D5:D8)</f>
        <v>1338115</v>
      </c>
      <c r="E4" s="77">
        <f t="shared" ref="E4" si="0">SUM(E5:E8)</f>
        <v>1403770</v>
      </c>
      <c r="H4" s="1"/>
      <c r="J4" s="1"/>
    </row>
    <row r="5" spans="1:10" ht="15.75" x14ac:dyDescent="0.25">
      <c r="A5" s="69" t="s">
        <v>6</v>
      </c>
      <c r="B5" s="70" t="s">
        <v>7</v>
      </c>
      <c r="C5" s="60">
        <f>C15+C25+C35+C45</f>
        <v>0</v>
      </c>
      <c r="D5" s="61">
        <f t="shared" ref="D5:E8" si="1">D15+D25+D35+D45</f>
        <v>0</v>
      </c>
      <c r="E5" s="62">
        <f t="shared" si="1"/>
        <v>0</v>
      </c>
      <c r="H5" s="1"/>
    </row>
    <row r="6" spans="1:10" ht="15.75" x14ac:dyDescent="0.25">
      <c r="A6" s="38" t="s">
        <v>8</v>
      </c>
      <c r="B6" s="39" t="s">
        <v>9</v>
      </c>
      <c r="C6" s="78">
        <f t="shared" ref="C6:C8" si="2">C16+C26+C36+C46</f>
        <v>647000</v>
      </c>
      <c r="D6" s="49">
        <f t="shared" si="1"/>
        <v>296400</v>
      </c>
      <c r="E6" s="50">
        <f t="shared" si="1"/>
        <v>350600</v>
      </c>
      <c r="H6" s="1"/>
      <c r="J6" s="1"/>
    </row>
    <row r="7" spans="1:10" ht="15.75" x14ac:dyDescent="0.25">
      <c r="A7" s="38">
        <v>3239</v>
      </c>
      <c r="B7" s="40" t="s">
        <v>10</v>
      </c>
      <c r="C7" s="78">
        <f t="shared" si="2"/>
        <v>90000</v>
      </c>
      <c r="D7" s="49">
        <f t="shared" si="1"/>
        <v>0</v>
      </c>
      <c r="E7" s="50">
        <f t="shared" si="1"/>
        <v>90000</v>
      </c>
    </row>
    <row r="8" spans="1:10" ht="16.5" thickBot="1" x14ac:dyDescent="0.3">
      <c r="A8" s="71">
        <v>4511</v>
      </c>
      <c r="B8" s="42" t="s">
        <v>11</v>
      </c>
      <c r="C8" s="51">
        <f t="shared" si="2"/>
        <v>2004885</v>
      </c>
      <c r="D8" s="52">
        <f t="shared" si="1"/>
        <v>1041715</v>
      </c>
      <c r="E8" s="53">
        <f t="shared" si="1"/>
        <v>963170</v>
      </c>
      <c r="H8" s="1"/>
      <c r="J8" s="1"/>
    </row>
    <row r="9" spans="1:10" ht="15.75" x14ac:dyDescent="0.25">
      <c r="A9" s="54"/>
      <c r="B9" s="54"/>
      <c r="C9" s="63"/>
      <c r="D9" s="63"/>
      <c r="E9" s="63"/>
    </row>
    <row r="10" spans="1:10" ht="15.75" x14ac:dyDescent="0.25">
      <c r="A10" s="54"/>
      <c r="B10" s="54"/>
      <c r="C10" s="64"/>
      <c r="D10" s="63"/>
      <c r="E10" s="63"/>
    </row>
    <row r="11" spans="1:10" ht="16.5" thickBot="1" x14ac:dyDescent="0.3">
      <c r="A11" s="46" t="s">
        <v>20</v>
      </c>
      <c r="B11" s="46"/>
      <c r="C11" s="63"/>
      <c r="D11" s="63"/>
      <c r="E11" s="63"/>
    </row>
    <row r="12" spans="1:10" ht="16.5" thickBot="1" x14ac:dyDescent="0.3">
      <c r="A12" s="18" t="s">
        <v>0</v>
      </c>
      <c r="B12" s="19" t="s">
        <v>1</v>
      </c>
      <c r="C12" s="20" t="s">
        <v>32</v>
      </c>
      <c r="D12" s="21"/>
      <c r="E12" s="22"/>
    </row>
    <row r="13" spans="1:10" ht="32.25" thickBot="1" x14ac:dyDescent="0.3">
      <c r="A13" s="23"/>
      <c r="B13" s="24"/>
      <c r="C13" s="79" t="s">
        <v>2</v>
      </c>
      <c r="D13" s="80" t="s">
        <v>3</v>
      </c>
      <c r="E13" s="81" t="s">
        <v>4</v>
      </c>
    </row>
    <row r="14" spans="1:10" ht="16.5" thickBot="1" x14ac:dyDescent="0.3">
      <c r="A14" s="28"/>
      <c r="B14" s="82" t="s">
        <v>5</v>
      </c>
      <c r="C14" s="68">
        <f>SUM(C15:C18)</f>
        <v>0</v>
      </c>
      <c r="D14" s="31">
        <f>SUM(D15:D18)</f>
        <v>0</v>
      </c>
      <c r="E14" s="32">
        <f t="shared" ref="E14" si="3">SUM(E15:E18)</f>
        <v>0</v>
      </c>
    </row>
    <row r="15" spans="1:10" ht="15.75" x14ac:dyDescent="0.25">
      <c r="A15" s="69" t="s">
        <v>6</v>
      </c>
      <c r="B15" s="83" t="s">
        <v>7</v>
      </c>
      <c r="C15" s="84">
        <f>D15+E15</f>
        <v>0</v>
      </c>
      <c r="D15" s="36">
        <v>0</v>
      </c>
      <c r="E15" s="37">
        <v>0</v>
      </c>
    </row>
    <row r="16" spans="1:10" ht="15.75" x14ac:dyDescent="0.25">
      <c r="A16" s="38" t="s">
        <v>8</v>
      </c>
      <c r="B16" s="85" t="s">
        <v>9</v>
      </c>
      <c r="C16" s="84">
        <f>D16+E16</f>
        <v>0</v>
      </c>
      <c r="D16" s="49">
        <v>0</v>
      </c>
      <c r="E16" s="50">
        <v>0</v>
      </c>
    </row>
    <row r="17" spans="1:5" ht="15.75" x14ac:dyDescent="0.25">
      <c r="A17" s="38">
        <v>3239</v>
      </c>
      <c r="B17" s="86" t="s">
        <v>10</v>
      </c>
      <c r="C17" s="84">
        <f>D17+E17</f>
        <v>0</v>
      </c>
      <c r="D17" s="49">
        <v>0</v>
      </c>
      <c r="E17" s="50">
        <v>0</v>
      </c>
    </row>
    <row r="18" spans="1:5" ht="16.5" thickBot="1" x14ac:dyDescent="0.3">
      <c r="A18" s="71">
        <v>4511</v>
      </c>
      <c r="B18" s="87" t="s">
        <v>11</v>
      </c>
      <c r="C18" s="88">
        <f>D18+E18</f>
        <v>0</v>
      </c>
      <c r="D18" s="52">
        <v>0</v>
      </c>
      <c r="E18" s="53">
        <v>0</v>
      </c>
    </row>
    <row r="19" spans="1:5" ht="15.75" x14ac:dyDescent="0.25">
      <c r="A19" s="54"/>
      <c r="B19" s="54"/>
      <c r="C19" s="63"/>
      <c r="D19" s="63"/>
      <c r="E19" s="63"/>
    </row>
    <row r="20" spans="1:5" ht="15.75" x14ac:dyDescent="0.25">
      <c r="A20" s="54"/>
      <c r="B20" s="54"/>
      <c r="C20" s="63"/>
      <c r="D20" s="63"/>
      <c r="E20" s="63"/>
    </row>
    <row r="21" spans="1:5" ht="16.5" thickBot="1" x14ac:dyDescent="0.3">
      <c r="A21" s="46" t="s">
        <v>21</v>
      </c>
      <c r="B21" s="46"/>
      <c r="C21" s="63"/>
      <c r="D21" s="63"/>
      <c r="E21" s="63"/>
    </row>
    <row r="22" spans="1:5" ht="16.5" thickBot="1" x14ac:dyDescent="0.3">
      <c r="A22" s="18" t="s">
        <v>0</v>
      </c>
      <c r="B22" s="19" t="s">
        <v>1</v>
      </c>
      <c r="C22" s="20" t="s">
        <v>32</v>
      </c>
      <c r="D22" s="21"/>
      <c r="E22" s="22"/>
    </row>
    <row r="23" spans="1:5" ht="32.25" thickBot="1" x14ac:dyDescent="0.3">
      <c r="A23" s="23"/>
      <c r="B23" s="24"/>
      <c r="C23" s="79" t="s">
        <v>2</v>
      </c>
      <c r="D23" s="80" t="s">
        <v>3</v>
      </c>
      <c r="E23" s="81" t="s">
        <v>4</v>
      </c>
    </row>
    <row r="24" spans="1:5" ht="16.5" thickBot="1" x14ac:dyDescent="0.3">
      <c r="A24" s="28"/>
      <c r="B24" s="29" t="s">
        <v>5</v>
      </c>
      <c r="C24" s="30">
        <f>SUM(C25:C28)</f>
        <v>1370943</v>
      </c>
      <c r="D24" s="31">
        <f>SUM(D25:D28)</f>
        <v>669058</v>
      </c>
      <c r="E24" s="32">
        <f t="shared" ref="E24" si="4">SUM(E25:E28)</f>
        <v>701885</v>
      </c>
    </row>
    <row r="25" spans="1:5" ht="15.75" x14ac:dyDescent="0.25">
      <c r="A25" s="69" t="s">
        <v>6</v>
      </c>
      <c r="B25" s="70" t="s">
        <v>7</v>
      </c>
      <c r="C25" s="35">
        <f>D25+E25</f>
        <v>0</v>
      </c>
      <c r="D25" s="36">
        <v>0</v>
      </c>
      <c r="E25" s="37">
        <v>0</v>
      </c>
    </row>
    <row r="26" spans="1:5" ht="15.75" x14ac:dyDescent="0.25">
      <c r="A26" s="38" t="s">
        <v>8</v>
      </c>
      <c r="B26" s="39" t="s">
        <v>9</v>
      </c>
      <c r="C26" s="35">
        <f>D26+E26</f>
        <v>323500</v>
      </c>
      <c r="D26" s="49">
        <v>148200</v>
      </c>
      <c r="E26" s="50">
        <v>175300</v>
      </c>
    </row>
    <row r="27" spans="1:5" ht="15.75" x14ac:dyDescent="0.25">
      <c r="A27" s="38">
        <v>3239</v>
      </c>
      <c r="B27" s="40" t="s">
        <v>10</v>
      </c>
      <c r="C27" s="35">
        <f>D27+E27</f>
        <v>45000</v>
      </c>
      <c r="D27" s="49">
        <v>0</v>
      </c>
      <c r="E27" s="50">
        <v>45000</v>
      </c>
    </row>
    <row r="28" spans="1:5" ht="16.5" thickBot="1" x14ac:dyDescent="0.3">
      <c r="A28" s="71">
        <v>4511</v>
      </c>
      <c r="B28" s="42" t="s">
        <v>11</v>
      </c>
      <c r="C28" s="51">
        <f>D28+E28</f>
        <v>1002443</v>
      </c>
      <c r="D28" s="52">
        <v>520858</v>
      </c>
      <c r="E28" s="53">
        <v>481585</v>
      </c>
    </row>
    <row r="29" spans="1:5" ht="15.75" x14ac:dyDescent="0.25">
      <c r="A29" s="54"/>
      <c r="B29" s="54"/>
      <c r="C29" s="63"/>
      <c r="D29" s="63"/>
      <c r="E29" s="63"/>
    </row>
    <row r="30" spans="1:5" ht="15.75" x14ac:dyDescent="0.25">
      <c r="A30" s="54"/>
      <c r="B30" s="54"/>
      <c r="C30" s="64"/>
      <c r="D30" s="63"/>
      <c r="E30" s="63"/>
    </row>
    <row r="31" spans="1:5" ht="16.5" thickBot="1" x14ac:dyDescent="0.3">
      <c r="A31" s="46" t="s">
        <v>22</v>
      </c>
      <c r="B31" s="46"/>
      <c r="C31" s="63"/>
      <c r="D31" s="63"/>
      <c r="E31" s="63"/>
    </row>
    <row r="32" spans="1:5" ht="16.5" thickBot="1" x14ac:dyDescent="0.3">
      <c r="A32" s="18" t="s">
        <v>0</v>
      </c>
      <c r="B32" s="19" t="s">
        <v>1</v>
      </c>
      <c r="C32" s="20" t="s">
        <v>32</v>
      </c>
      <c r="D32" s="21"/>
      <c r="E32" s="22"/>
    </row>
    <row r="33" spans="1:6" ht="32.25" thickBot="1" x14ac:dyDescent="0.3">
      <c r="A33" s="23"/>
      <c r="B33" s="24"/>
      <c r="C33" s="79" t="s">
        <v>2</v>
      </c>
      <c r="D33" s="80" t="s">
        <v>3</v>
      </c>
      <c r="E33" s="81" t="s">
        <v>4</v>
      </c>
    </row>
    <row r="34" spans="1:6" ht="16.5" thickBot="1" x14ac:dyDescent="0.3">
      <c r="A34" s="28"/>
      <c r="B34" s="82" t="s">
        <v>5</v>
      </c>
      <c r="C34" s="30">
        <f>SUM(C35:C38)</f>
        <v>1370942</v>
      </c>
      <c r="D34" s="31">
        <f t="shared" ref="D34:E34" si="5">SUM(D35:D38)</f>
        <v>669057</v>
      </c>
      <c r="E34" s="32">
        <f t="shared" si="5"/>
        <v>701885</v>
      </c>
      <c r="F34" s="1"/>
    </row>
    <row r="35" spans="1:6" ht="15.75" x14ac:dyDescent="0.25">
      <c r="A35" s="69" t="s">
        <v>6</v>
      </c>
      <c r="B35" s="83" t="s">
        <v>7</v>
      </c>
      <c r="C35" s="35">
        <f>D35+E35</f>
        <v>0</v>
      </c>
      <c r="D35" s="36">
        <v>0</v>
      </c>
      <c r="E35" s="37">
        <v>0</v>
      </c>
    </row>
    <row r="36" spans="1:6" ht="15.75" x14ac:dyDescent="0.25">
      <c r="A36" s="38" t="s">
        <v>8</v>
      </c>
      <c r="B36" s="85" t="s">
        <v>9</v>
      </c>
      <c r="C36" s="35">
        <f>D36+E36</f>
        <v>323500</v>
      </c>
      <c r="D36" s="36">
        <v>148200</v>
      </c>
      <c r="E36" s="50">
        <v>175300</v>
      </c>
      <c r="F36" s="1"/>
    </row>
    <row r="37" spans="1:6" ht="15.75" x14ac:dyDescent="0.25">
      <c r="A37" s="38">
        <v>3239</v>
      </c>
      <c r="B37" s="86" t="s">
        <v>10</v>
      </c>
      <c r="C37" s="35">
        <f>D37+E37</f>
        <v>45000</v>
      </c>
      <c r="D37" s="49">
        <v>0</v>
      </c>
      <c r="E37" s="50">
        <v>45000</v>
      </c>
    </row>
    <row r="38" spans="1:6" ht="16.5" thickBot="1" x14ac:dyDescent="0.3">
      <c r="A38" s="71">
        <v>4511</v>
      </c>
      <c r="B38" s="87" t="s">
        <v>11</v>
      </c>
      <c r="C38" s="43">
        <f>D38+E38</f>
        <v>1002442</v>
      </c>
      <c r="D38" s="52">
        <v>520857</v>
      </c>
      <c r="E38" s="53">
        <v>481585</v>
      </c>
      <c r="F38" s="1"/>
    </row>
    <row r="39" spans="1:6" ht="15.75" x14ac:dyDescent="0.25">
      <c r="A39" s="54"/>
      <c r="B39" s="54"/>
      <c r="C39" s="63"/>
      <c r="D39" s="63"/>
      <c r="E39" s="63"/>
    </row>
    <row r="40" spans="1:6" ht="15.75" x14ac:dyDescent="0.25">
      <c r="A40" s="54"/>
      <c r="B40" s="54"/>
      <c r="C40" s="64"/>
      <c r="D40" s="63"/>
      <c r="E40" s="63"/>
    </row>
    <row r="41" spans="1:6" ht="16.5" thickBot="1" x14ac:dyDescent="0.3">
      <c r="A41" s="46" t="s">
        <v>23</v>
      </c>
      <c r="B41" s="46"/>
      <c r="C41" s="63"/>
      <c r="D41" s="63"/>
      <c r="E41" s="63"/>
    </row>
    <row r="42" spans="1:6" ht="16.5" thickBot="1" x14ac:dyDescent="0.3">
      <c r="A42" s="18" t="s">
        <v>0</v>
      </c>
      <c r="B42" s="19" t="s">
        <v>1</v>
      </c>
      <c r="C42" s="20" t="s">
        <v>32</v>
      </c>
      <c r="D42" s="21"/>
      <c r="E42" s="22"/>
    </row>
    <row r="43" spans="1:6" ht="32.25" thickBot="1" x14ac:dyDescent="0.3">
      <c r="A43" s="23"/>
      <c r="B43" s="24"/>
      <c r="C43" s="79" t="s">
        <v>2</v>
      </c>
      <c r="D43" s="80" t="s">
        <v>3</v>
      </c>
      <c r="E43" s="81" t="s">
        <v>4</v>
      </c>
    </row>
    <row r="44" spans="1:6" ht="16.5" thickBot="1" x14ac:dyDescent="0.3">
      <c r="A44" s="28"/>
      <c r="B44" s="82" t="s">
        <v>5</v>
      </c>
      <c r="C44" s="30">
        <f>SUM(C45:C48)</f>
        <v>0</v>
      </c>
      <c r="D44" s="31">
        <f>SUM(D45:D48)</f>
        <v>0</v>
      </c>
      <c r="E44" s="32">
        <f>SUM(E45:E48)</f>
        <v>0</v>
      </c>
    </row>
    <row r="45" spans="1:6" ht="15.75" x14ac:dyDescent="0.25">
      <c r="A45" s="69" t="s">
        <v>6</v>
      </c>
      <c r="B45" s="83" t="s">
        <v>7</v>
      </c>
      <c r="C45" s="35">
        <f>D45+E45</f>
        <v>0</v>
      </c>
      <c r="D45" s="36">
        <v>0</v>
      </c>
      <c r="E45" s="37">
        <v>0</v>
      </c>
    </row>
    <row r="46" spans="1:6" ht="15.75" x14ac:dyDescent="0.25">
      <c r="A46" s="38" t="s">
        <v>8</v>
      </c>
      <c r="B46" s="85" t="s">
        <v>9</v>
      </c>
      <c r="C46" s="35">
        <f>D46+E46</f>
        <v>0</v>
      </c>
      <c r="D46" s="36">
        <v>0</v>
      </c>
      <c r="E46" s="50">
        <v>0</v>
      </c>
    </row>
    <row r="47" spans="1:6" ht="15.75" x14ac:dyDescent="0.25">
      <c r="A47" s="38">
        <v>3239</v>
      </c>
      <c r="B47" s="86" t="s">
        <v>10</v>
      </c>
      <c r="C47" s="35">
        <f>D47+E47</f>
        <v>0</v>
      </c>
      <c r="D47" s="49">
        <v>0</v>
      </c>
      <c r="E47" s="50">
        <v>0</v>
      </c>
    </row>
    <row r="48" spans="1:6" ht="16.5" thickBot="1" x14ac:dyDescent="0.3">
      <c r="A48" s="71">
        <v>4511</v>
      </c>
      <c r="B48" s="87" t="s">
        <v>11</v>
      </c>
      <c r="C48" s="43">
        <f>D48+E48</f>
        <v>0</v>
      </c>
      <c r="D48" s="52">
        <v>0</v>
      </c>
      <c r="E48" s="53">
        <v>0</v>
      </c>
    </row>
    <row r="49" spans="1:5" ht="15.75" x14ac:dyDescent="0.25">
      <c r="A49" s="54"/>
      <c r="B49" s="54"/>
      <c r="C49" s="63"/>
      <c r="D49" s="63"/>
      <c r="E49" s="63"/>
    </row>
    <row r="50" spans="1:5" x14ac:dyDescent="0.25">
      <c r="C50" s="4"/>
      <c r="D50" s="4"/>
      <c r="E50" s="4"/>
    </row>
  </sheetData>
  <mergeCells count="20">
    <mergeCell ref="A1:B1"/>
    <mergeCell ref="A2:A3"/>
    <mergeCell ref="B2:B3"/>
    <mergeCell ref="C12:E12"/>
    <mergeCell ref="A11:B11"/>
    <mergeCell ref="A12:A13"/>
    <mergeCell ref="B12:B13"/>
    <mergeCell ref="C2:E2"/>
    <mergeCell ref="A31:B31"/>
    <mergeCell ref="A32:A33"/>
    <mergeCell ref="B32:B33"/>
    <mergeCell ref="C22:E22"/>
    <mergeCell ref="A21:B21"/>
    <mergeCell ref="A22:A23"/>
    <mergeCell ref="B22:B23"/>
    <mergeCell ref="C42:E42"/>
    <mergeCell ref="A41:B41"/>
    <mergeCell ref="A42:A43"/>
    <mergeCell ref="B42:B43"/>
    <mergeCell ref="C32:E32"/>
  </mergeCells>
  <pageMargins left="0.7" right="0.7" top="0.75" bottom="0.75" header="0.3" footer="0.3"/>
  <pageSetup paperSize="9" scale="9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ZA UV - I i II</vt:lpstr>
      <vt:lpstr>ZA UV - POTRES I</vt:lpstr>
      <vt:lpstr>ZA UV - POTRES 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JURILJ TAJANA</dc:creator>
  <cp:lastModifiedBy>Jasna Dimec</cp:lastModifiedBy>
  <cp:lastPrinted>2025-11-13T09:58:56Z</cp:lastPrinted>
  <dcterms:created xsi:type="dcterms:W3CDTF">2024-10-02T10:27:45Z</dcterms:created>
  <dcterms:modified xsi:type="dcterms:W3CDTF">2025-11-13T09:59:52Z</dcterms:modified>
</cp:coreProperties>
</file>