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800" windowHeight="7410" tabRatio="638"/>
  </bookViews>
  <sheets>
    <sheet name="1.grupa" sheetId="1" r:id="rId1"/>
    <sheet name="2.grupa" sheetId="2" r:id="rId2"/>
    <sheet name="3.grupa" sheetId="3" r:id="rId3"/>
    <sheet name="4.grupa" sheetId="4" r:id="rId4"/>
  </sheet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D4" i="2" l="1"/>
  <c r="E6" i="4" l="1"/>
  <c r="D5" i="4"/>
  <c r="D4" i="4"/>
  <c r="D6" i="3" l="1"/>
  <c r="E7" i="4" l="1"/>
  <c r="D5" i="3"/>
  <c r="D7" i="3"/>
  <c r="D8" i="3"/>
  <c r="D9" i="3"/>
  <c r="D10" i="3"/>
  <c r="D11" i="3"/>
  <c r="D12" i="3"/>
  <c r="D13" i="3"/>
  <c r="D14" i="3"/>
  <c r="D4" i="3"/>
  <c r="D5" i="2"/>
  <c r="D7" i="2"/>
  <c r="D11" i="1"/>
  <c r="D10" i="1"/>
  <c r="D8" i="1"/>
  <c r="D7" i="1"/>
  <c r="D6" i="1"/>
  <c r="D5" i="1"/>
  <c r="E8" i="4" l="1"/>
</calcChain>
</file>

<file path=xl/sharedStrings.xml><?xml version="1.0" encoding="utf-8"?>
<sst xmlns="http://schemas.openxmlformats.org/spreadsheetml/2006/main" count="127" uniqueCount="59">
  <si>
    <t>Umetak za pomak u 3 osi za SRS dozimetrijski sustav
Umetak za SRS dozimetrijski sustav koji uključuje unutarnje referentne točke vidljive na kV snimkama, usklađene s vanjskim oznakama idealnih i pomaknutih položaja fantoma iz točke E1.0.</t>
  </si>
  <si>
    <t>Fantom , tj. dodatak SRS dozimettrijskom sustavu za mjerenje višestruke van-osne točnosti ciljeva radi procjene pogrešaka izvan osi i rotacijskih pogrešaka sustava.
Dodatak mora imati funkciju preciznog mjerenje 5 ili više ciljeva promjera 5 mm ili manje, do udaljenosti 7 cm od osi, uz točnost od 0,1 mm, te mora imati funkciju provođenja Winston-Lutz testova izvan osi. Automatizirani softver i optimizirani RT plan za analizu kombiniranih W/L rezultata mora biti uključen.</t>
  </si>
  <si>
    <t>Umetak za SRS dozimetrijski fantom za dozimetriju filmom i to u sagitalnom, koronalnom i transverzalnom (aksijalnom) presjeku.</t>
  </si>
  <si>
    <t>Umetak za dinamični fantom prsnog koša pogodan za provjeru SBRT radioterapijskih planova zračenja. Umetak mora imati funkciju postavljanja radiokromskih filmova, te imati minimalno tri dijela sa sfernim ciljanim volumenima koji predstavljaju mekotkivnu metu različitih promjera (do maksimalno 3cm).</t>
  </si>
  <si>
    <t>Film dozimetri za radioterapiju (IMRT,VMAT provjere, megavoltno fotonsko zračenje), za mjerenje apsolutne doze od 0.3Gy ili manje do doze od 10Gy ili više. Dimenzije filma (u inčima) moraju biti 8' x 10'  ili više (širina i dužina mogu biti i veće). Debljina aktivnog područja mora biti 25  µm ili veća, te postavljena između slojeva jednake debljine (ne veće od 150µm). Kutija mora imati minimalno 25 filmova tražene dimenzije (8¨x10')</t>
  </si>
  <si>
    <t>Gafkromski film dozimetri za radiologiju (kontrolu kvalitete uređaja u radiologiji i dentalnoj radiologiji ), za mjerenje apsolutne doze zračenja od 2cGy ili manje do doze od 20cGy ili više. Dimenzije filma (u inčima) moraju biti 10' x 12'  ili više (širina i dužina mogu biti i veće). Mora imati funkciju mjerenja u energetskom području od 40 kVp ili manje do 160 kVp ili više. Kutija mora imati minimalno 10 filmova tražene dimenzije (10' x 12')</t>
  </si>
  <si>
    <t>KOMPRESOR ZA VAKUMSKE JASTUKE</t>
  </si>
  <si>
    <t>Kompresor kompatibilan s postojećim MacroMedics VacuumCushions™ i M-Cushions™ vakuumskim jastucima</t>
  </si>
  <si>
    <t>Izopropilni alkohol za čišćenje i odstranjivanje viška smole. Jedinica mjere je litra.</t>
  </si>
  <si>
    <t>Smola za printanje (eng. Resin) kompatibilna s postojećim 3D printerom FORMLABS 3BL - sive boje, za opću namjenu. Jedinica mjere je litra.</t>
  </si>
  <si>
    <t>Smola za printanje (eng. Resin) kompatibilna s postojećim 3D printerom FORMLABS 3BL - kruta, s čvrstoćom fleksa (savijanja) od minimalno 85 MPa. Jedinica mjere je litra.</t>
  </si>
  <si>
    <t>Smola za printanje (eng. Resin) kompatibilna s postojećim 3D printerom FORMLABS 3BL - biokompatibilna, bijela, pogodna za steriliziranje, s mogućnošću istezanja do 10%. Jedinica mjere je litra.</t>
  </si>
  <si>
    <t>Smola za printanje (eng. Resin) kompatibilna s postojećim 3D printerom FORMLABS 3BL - biokompatibilna, fleksibilan (istezanje do 135% ili više). Jedinica mjere je litra.</t>
  </si>
  <si>
    <t>Smola za printanje (eng. Resin) kompatibilna s postojećim 3D printerom FORMLABS 3BL - fleksibilna (istezanje do 120% ili više). Jedinica mjere je litra.</t>
  </si>
  <si>
    <t>Smola za printanje (eng. Resin) kompatibilna s postojećim 3D printerom FORMLABS 3BL - prozirna, za opću namjenu. Jedinica mjere je litra.</t>
  </si>
  <si>
    <t>Smola za printanje (eng. Resin) kompatibilna s postojećim 3D printerom FORMLABS 3BL - bijele boje, za opću namjenu. Jedinica mjere je litra.</t>
  </si>
  <si>
    <t>Spremnik za smolu (eng. Resin Tank) kompatibilan s postojećim 3D printerom FORMLABS 3BL. Jedinica mjere je komad.</t>
  </si>
  <si>
    <t>Platforma za printanje (eng. Build Platform) kompatibilna s postojećim 3D printerom FORMLABS 3BL. Jedinica mjere je komad.</t>
  </si>
  <si>
    <t>PDV</t>
  </si>
  <si>
    <t>Umetak za dinamični fantom prsnog koša s dozimetrijskim detektrorima
Šipka ekvivalentna plućnom tkivu s setom od 3 sferna ciljana umetka, prilagođena za držanje dozimetrijskog detektora namijenjene za akviziciju cilja i kvantitativno mjerenje doze. 
Odluku o vrsti isporučene šipke potrebno je dogovoriti s krajnjim korisnikom, a podržani dozimetrijski detektori moraju biti minimalno: PTW semiflex, PTW semiflex 3D, PTW pinpoint, PTW pinpoint 3D, IBA CC13, IBA Razor Detector i IBA Razor Nano.</t>
  </si>
  <si>
    <t>UKUPNO KOLIČINA</t>
  </si>
  <si>
    <t>JEDINIČNA CIJENA</t>
  </si>
  <si>
    <t>UKUPNO
(bez PDV-a)</t>
  </si>
  <si>
    <t>UKUPNO
(s PDV-om)</t>
  </si>
  <si>
    <t>KBC SESTRE MILOSRDNICE</t>
  </si>
  <si>
    <t>KBC SPLIT</t>
  </si>
  <si>
    <t>KBC OSIJEK</t>
  </si>
  <si>
    <t>KBC RIJEKA</t>
  </si>
  <si>
    <t>KBC ZAGREB</t>
  </si>
  <si>
    <t>Potrebe za 2 godine</t>
  </si>
  <si>
    <t>SVI
UKUPNO
2 GODINE</t>
  </si>
  <si>
    <t>OB ZADAR</t>
  </si>
  <si>
    <t>Platforma za printanje (eng. Build Platform) s funkcionalnošću odvajanja isprintanog modela bez dodatnih pomagala kako bi se izbjeglo struganje isprintanog modela s ploče, kompatibilna s postojećim 3D printerom FORMLABS 3BL. Jedinica mjere je komad.</t>
  </si>
  <si>
    <t>Brahiterapijski aplikator za lokalno uznapredovalne stadije cervikalnog karcinoma ( IB, IIA/B, IIIA/B i IVA) s dosegom do parametrija i vaginalnih ekstenzija. Osim toga mora imati funkciju provođenja brahiterapije za ovoide, intrauterinu,  Aplikator mora biti kompatibilan s postojećim brahiterapijskim uređajem Elekta Flexitron, te pogodan za iglama provođenu intersticijsku brahiterapiju (mogućnost postavljanja igala paralelno, kao i pod kutem), kao i za kombiniranu  intrakavitarnu i intersticijsku brahiterapiju. Također, mora biti CT/MR kompatibilan, te biti u više veličina zbog različitih anatomija pacijentica.
Potrebno je da su navedeni aplikatori (da bi bili pogodini za sve različite anatomije pacijentica) tj setovi prstenaste cijevi s kapom te intrauterini tubusi pod kutevima od 30, 45, 60 i 90 stupnjeva. Također, potrebno je da navedeni tubusi pod različitim kutevima budu i dostupni u različitim duljinama od 2, 4 i 6 cm uz prstenaste cijevi u odgovarajućim kutevima i s promjerima različitih dimenzija - od 2,5 - 3 ili 3,5 cm. Ukoliko pojedini od navedenih setova nije MR i CT kompatibilan da bude barem CT kompatibilan, ali se svakako za svaki pojedinačni set preferira da bude MR i CT kompatibilan. Ukupno je potrebno isporučiti ne manje od 1 seta.
Radi unaprijeđenja i što kvalitetnijeg provođenja intersticjske brahiterapije potreban je set koji se sastoji od aplikatora koji imaju mogućnosti tandemskog i ovoidnog aplikatora, ali da omoguće visokodoznu raspodjelu prstena radi postizanja visoke doze na ciljani volumen uz istovremenu poštedu organa od rizika. Također je potrebno da se navedene igle osim slobodnom rukom mogu postaviti i pomoću predloška tj. alata za umetanje igle radi kasnijeg osiguravanja isporuke ponovljivih dozimetrijskih rezultata.Ukupno je potrebno isporučiti ne manje od 1 seta.</t>
  </si>
  <si>
    <t>Brahiterapijski aplikator za brahiterapiju ginekoloških tumora (vagina)  s funkcijom zračenja tumora u perineumu, rektumu i vagini. Aplikator mora imati funkciju kombiniranja cilindričnih aplikatora (rektalnih i vaginalnih) s intersticijskom brahiterapijom, te biti isporučen s cijevima za prijenos (funkcija spajanja s afterloader-om). Također moraju biti isporučeni intersticijski aplikatori (i svi potrebni dijelovi za intersticijsku brahiterapiju) kompatibilni sa setom. Dodatno, set prijenosnih cijevi za metalne igle za spajanje vodilica metalnih igala moraju biti uključene u ponudu (vodilice za igle za kanale 1-10 te 11-20). Ukupno je potrebno isporučiti ne manje od 20 metalnih vodilica.
Aplikator mora biti kompatibilan s postojećim brahiterapijskim uređajem Elekta Flexitron.
Radi unaprijeđenja i što kvalitetnijeg provođenja intersticjske brahiterapije potreban je set koji se sastoji od aplikatora koji imaju mogućnosti tandemskog i ovoidnog aplikatora, ali da omoguće visokodoznu raspodjelu prstena radi postizanja visoke doze na ciljani volumen uz istovremenu poštedu organa od rizika. Također je potrebno da se navedene igle osim slobodnom rukom mogu postaviti i pomoću predloška tj. alata za umetanje igle radi kasnijeg osiguravanja isporuke ponovljivih dozimetrijskih rezultata.Ukupno je potrebno isporučiti ne manje od 1 seta.</t>
  </si>
  <si>
    <t>1.</t>
  </si>
  <si>
    <t>2.</t>
  </si>
  <si>
    <t>3.</t>
  </si>
  <si>
    <t>4.</t>
  </si>
  <si>
    <t>5.</t>
  </si>
  <si>
    <t>5.1.</t>
  </si>
  <si>
    <t>5.2.</t>
  </si>
  <si>
    <t>3.1.</t>
  </si>
  <si>
    <t>7.</t>
  </si>
  <si>
    <t>6.</t>
  </si>
  <si>
    <t>8.</t>
  </si>
  <si>
    <t>9.</t>
  </si>
  <si>
    <t>10.</t>
  </si>
  <si>
    <t>11.</t>
  </si>
  <si>
    <t>REDNI BROJ</t>
  </si>
  <si>
    <t>OPIS PREDMETA NABAVE</t>
  </si>
  <si>
    <t>1. GRUPA
Nadogradnja postojećeg sustava za SRS dozimetriju</t>
  </si>
  <si>
    <t>2. GRUPA
Film dozimentri i kompresori</t>
  </si>
  <si>
    <t>3. GRUPA
Potrošni materijal za 3D printere</t>
  </si>
  <si>
    <t>4. GRUPA
Brahiterapijski aplikatori</t>
  </si>
  <si>
    <t>NAPOMENA</t>
  </si>
  <si>
    <r>
      <t xml:space="preserve">POSTOJEĆI SUSTAV ZA SRS DOZIMETRIJU
</t>
    </r>
    <r>
      <rPr>
        <sz val="10"/>
        <color theme="1"/>
        <rFont val="Arial"/>
        <family val="2"/>
        <charset val="238"/>
      </rPr>
      <t xml:space="preserve">Oprema mora biti kompatibilna s postojećim Sun Nuclear SRS Mapcheck i Stereophan sustavima za SRS komisioniranje i kontrolu kvalitete (QA)
</t>
    </r>
    <r>
      <rPr>
        <b/>
        <sz val="10"/>
        <color theme="1"/>
        <rFont val="Arial"/>
        <family val="2"/>
        <charset val="238"/>
      </rPr>
      <t xml:space="preserve">
POSTOJEĆI MOTORIZIRANI ANTROPOMORFNI SUSTAV</t>
    </r>
    <r>
      <rPr>
        <sz val="10"/>
        <color theme="1"/>
        <rFont val="Arial"/>
        <family val="2"/>
        <charset val="238"/>
      </rPr>
      <t xml:space="preserve">
CIRS Dynamic Thorax Phantom</t>
    </r>
  </si>
  <si>
    <r>
      <t>Antropomorfni dodatak za postojeći SRS dozimetrijski sustav</t>
    </r>
    <r>
      <rPr>
        <sz val="10"/>
        <color theme="1"/>
        <rFont val="Arial"/>
        <family val="2"/>
        <charset val="238"/>
      </rPr>
      <t xml:space="preserve"> u obliku glave. Dodatak za fantom mora imati vidljive površinske strukture i pogodne za pozicioniranje površinski navođenom radioterapijskim sustavom (SGRT), a u svrhu utvrđivanja greške pozicioniranja pomoću SGRT sustava. Dodatno, dodatak mora imati referentne točke i markere za slikom navođenu radioterapiju (IGRT - Image Guided Radiation Therapy) iz idealnih i pomaknutih položaja. 
Također, mora sadržavati "rukav", dvije kopče za pričvršćivanje fantoma na postojeći SRS dozimetrijski sustav, protutežu koja se pričvršćuje na bazu postojećeg sustava te transportni kofer.</t>
    </r>
  </si>
  <si>
    <t>NADOGRADNJA POSTOJEĆEG MOTORIZIRANOG ANTROPOMORFNOG SUSTAVA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</si>
</sst>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rgb="FF000000"/>
      <name val="Arial"/>
      <charset val="1"/>
    </font>
    <font>
      <b/>
      <sz val="10"/>
      <color rgb="FF000000"/>
      <name val="Arial"/>
      <family val="2"/>
      <charset val="238"/>
    </font>
    <font>
      <sz val="10"/>
      <color rgb="FF000000"/>
      <name val="Arial"/>
      <family val="2"/>
      <charset val="238"/>
    </font>
    <font>
      <sz val="10"/>
      <color rgb="FF000000"/>
      <name val="Times New Roman"/>
      <family val="1"/>
      <charset val="238"/>
    </font>
    <font>
      <sz val="10"/>
      <color rgb="FF000000"/>
      <name val="Arial"/>
      <family val="2"/>
      <charset val="238"/>
      <scheme val="minor"/>
    </font>
    <font>
      <sz val="10"/>
      <color theme="1"/>
      <name val="Arial"/>
      <family val="2"/>
      <charset val="238"/>
    </font>
    <font>
      <b/>
      <sz val="10"/>
      <color theme="1"/>
      <name val="Arial"/>
      <family val="2"/>
      <charset val="238"/>
    </font>
  </fonts>
  <fills count="4">
    <fill>
      <patternFill patternType="none"/>
    </fill>
    <fill>
      <patternFill patternType="gray125"/>
    </fill>
    <fill>
      <patternFill patternType="solid">
        <fgColor rgb="FFDEE6EF"/>
        <bgColor rgb="FFF8F9FA"/>
      </patternFill>
    </fill>
    <fill>
      <patternFill patternType="solid">
        <fgColor theme="0" tint="-0.14999847407452621"/>
        <bgColor indexed="64"/>
      </patternFill>
    </fill>
  </fills>
  <borders count="41">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s>
  <cellStyleXfs count="2">
    <xf numFmtId="0" fontId="0" fillId="0" borderId="0"/>
    <xf numFmtId="0" fontId="4" fillId="0" borderId="0"/>
  </cellStyleXfs>
  <cellXfs count="146">
    <xf numFmtId="0" fontId="0" fillId="0" borderId="0" xfId="0"/>
    <xf numFmtId="0" fontId="2" fillId="0" borderId="0" xfId="0" applyFont="1"/>
    <xf numFmtId="0" fontId="3" fillId="0" borderId="0" xfId="0" applyFont="1"/>
    <xf numFmtId="0" fontId="1" fillId="0" borderId="0" xfId="0" applyFont="1"/>
    <xf numFmtId="0" fontId="5" fillId="0" borderId="2" xfId="0" applyFont="1" applyBorder="1" applyAlignment="1">
      <alignment wrapText="1"/>
    </xf>
    <xf numFmtId="4" fontId="2" fillId="0" borderId="2" xfId="0" applyNumberFormat="1" applyFont="1" applyBorder="1"/>
    <xf numFmtId="4" fontId="2" fillId="0" borderId="0" xfId="0" applyNumberFormat="1" applyFont="1"/>
    <xf numFmtId="0" fontId="5" fillId="0" borderId="1" xfId="0" applyFont="1" applyBorder="1" applyAlignment="1">
      <alignment wrapText="1"/>
    </xf>
    <xf numFmtId="0" fontId="1" fillId="0" borderId="0" xfId="0" applyFont="1" applyAlignment="1">
      <alignment horizontal="center" vertical="center"/>
    </xf>
    <xf numFmtId="4" fontId="1" fillId="0" borderId="0" xfId="0" applyNumberFormat="1" applyFont="1" applyBorder="1"/>
    <xf numFmtId="0" fontId="2" fillId="0" borderId="6" xfId="0" applyFont="1" applyBorder="1"/>
    <xf numFmtId="4" fontId="2" fillId="0" borderId="7" xfId="0" applyNumberFormat="1" applyFont="1" applyBorder="1"/>
    <xf numFmtId="4" fontId="2" fillId="0" borderId="2" xfId="0" applyNumberFormat="1" applyFont="1" applyBorder="1" applyAlignment="1">
      <alignment horizontal="right"/>
    </xf>
    <xf numFmtId="0" fontId="1" fillId="0" borderId="2" xfId="0" applyFont="1" applyBorder="1" applyAlignment="1">
      <alignment horizontal="right"/>
    </xf>
    <xf numFmtId="0" fontId="5" fillId="0" borderId="2" xfId="0" applyFont="1" applyBorder="1" applyAlignment="1">
      <alignment horizontal="right" wrapText="1"/>
    </xf>
    <xf numFmtId="0" fontId="2" fillId="0" borderId="2" xfId="0" applyFont="1" applyBorder="1" applyAlignment="1">
      <alignment horizontal="right"/>
    </xf>
    <xf numFmtId="0" fontId="2" fillId="0" borderId="0" xfId="0" applyFont="1" applyBorder="1"/>
    <xf numFmtId="0" fontId="1" fillId="0" borderId="11" xfId="0" applyFont="1" applyBorder="1" applyAlignment="1">
      <alignment wrapText="1"/>
    </xf>
    <xf numFmtId="0" fontId="2" fillId="0" borderId="12" xfId="0" applyFont="1" applyBorder="1"/>
    <xf numFmtId="4" fontId="1" fillId="0" borderId="3" xfId="0" applyNumberFormat="1" applyFont="1" applyBorder="1"/>
    <xf numFmtId="4" fontId="2" fillId="0" borderId="13" xfId="0" applyNumberFormat="1" applyFont="1" applyBorder="1"/>
    <xf numFmtId="0" fontId="1" fillId="0" borderId="14" xfId="0" applyFont="1" applyBorder="1" applyAlignment="1">
      <alignment wrapText="1"/>
    </xf>
    <xf numFmtId="4" fontId="1" fillId="0" borderId="15" xfId="0" applyNumberFormat="1" applyFont="1" applyBorder="1"/>
    <xf numFmtId="0" fontId="1" fillId="0" borderId="17" xfId="0" applyFont="1" applyBorder="1" applyAlignment="1">
      <alignment horizontal="right"/>
    </xf>
    <xf numFmtId="0" fontId="5" fillId="0" borderId="17" xfId="0" applyFont="1" applyBorder="1" applyAlignment="1">
      <alignment horizontal="right" wrapText="1"/>
    </xf>
    <xf numFmtId="0" fontId="2" fillId="0" borderId="17" xfId="0" applyFont="1" applyBorder="1" applyAlignment="1">
      <alignment horizontal="right"/>
    </xf>
    <xf numFmtId="4" fontId="2" fillId="0" borderId="5" xfId="0" applyNumberFormat="1" applyFont="1" applyBorder="1" applyAlignment="1">
      <alignment horizontal="right"/>
    </xf>
    <xf numFmtId="4" fontId="2" fillId="0" borderId="7" xfId="0" applyNumberFormat="1" applyFont="1" applyBorder="1" applyAlignment="1">
      <alignment horizontal="right"/>
    </xf>
    <xf numFmtId="0" fontId="5" fillId="0" borderId="20" xfId="0" applyFont="1" applyBorder="1" applyAlignment="1">
      <alignment wrapText="1"/>
    </xf>
    <xf numFmtId="4" fontId="2" fillId="0" borderId="21" xfId="0" applyNumberFormat="1" applyFont="1" applyBorder="1" applyAlignment="1">
      <alignment horizontal="right"/>
    </xf>
    <xf numFmtId="0" fontId="1" fillId="0" borderId="21" xfId="0" applyFont="1" applyBorder="1" applyAlignment="1">
      <alignment horizontal="right"/>
    </xf>
    <xf numFmtId="0" fontId="5" fillId="0" borderId="21" xfId="0" applyFont="1" applyBorder="1" applyAlignment="1">
      <alignment horizontal="right" wrapText="1"/>
    </xf>
    <xf numFmtId="4" fontId="2" fillId="0" borderId="9" xfId="0" applyNumberFormat="1" applyFont="1" applyBorder="1" applyAlignment="1">
      <alignment horizontal="right"/>
    </xf>
    <xf numFmtId="0" fontId="6" fillId="0" borderId="19" xfId="0" applyFont="1" applyFill="1" applyBorder="1" applyAlignment="1">
      <alignment horizontal="center" vertical="center" wrapText="1"/>
    </xf>
    <xf numFmtId="3" fontId="1" fillId="0" borderId="2" xfId="0" applyNumberFormat="1" applyFont="1" applyBorder="1"/>
    <xf numFmtId="0" fontId="5" fillId="0" borderId="17" xfId="0" applyFont="1" applyBorder="1" applyAlignment="1">
      <alignment wrapText="1"/>
    </xf>
    <xf numFmtId="4" fontId="2" fillId="0" borderId="17" xfId="0" applyNumberFormat="1" applyFont="1" applyBorder="1"/>
    <xf numFmtId="3" fontId="1" fillId="0" borderId="17" xfId="0" applyNumberFormat="1" applyFont="1" applyBorder="1"/>
    <xf numFmtId="4" fontId="2" fillId="0" borderId="5" xfId="0" applyNumberFormat="1" applyFont="1" applyBorder="1"/>
    <xf numFmtId="0" fontId="5" fillId="0" borderId="21" xfId="0" applyFont="1" applyBorder="1" applyAlignment="1">
      <alignment wrapText="1"/>
    </xf>
    <xf numFmtId="4" fontId="2" fillId="0" borderId="21" xfId="0" applyNumberFormat="1" applyFont="1" applyBorder="1" applyAlignment="1">
      <alignment horizontal="right" vertical="center"/>
    </xf>
    <xf numFmtId="3" fontId="1" fillId="0" borderId="21" xfId="0" applyNumberFormat="1" applyFont="1" applyBorder="1"/>
    <xf numFmtId="4" fontId="2" fillId="0" borderId="9" xfId="0" applyNumberFormat="1" applyFont="1" applyBorder="1"/>
    <xf numFmtId="0" fontId="2" fillId="0" borderId="4" xfId="0" applyFont="1" applyBorder="1"/>
    <xf numFmtId="0" fontId="2" fillId="0" borderId="8" xfId="0" applyFont="1" applyBorder="1"/>
    <xf numFmtId="0" fontId="5" fillId="0" borderId="2" xfId="0" applyFont="1" applyFill="1" applyBorder="1" applyAlignment="1">
      <alignment wrapText="1"/>
    </xf>
    <xf numFmtId="0" fontId="6" fillId="0" borderId="2" xfId="0" applyFont="1" applyFill="1" applyBorder="1" applyAlignment="1">
      <alignment horizontal="right"/>
    </xf>
    <xf numFmtId="4" fontId="5" fillId="0" borderId="2" xfId="1" applyNumberFormat="1" applyFont="1" applyFill="1" applyBorder="1" applyAlignment="1">
      <alignment horizontal="right" wrapText="1"/>
    </xf>
    <xf numFmtId="0" fontId="5" fillId="0" borderId="17" xfId="0" applyFont="1" applyFill="1" applyBorder="1" applyAlignment="1">
      <alignment wrapText="1"/>
    </xf>
    <xf numFmtId="4" fontId="5" fillId="0" borderId="17" xfId="1" applyNumberFormat="1" applyFont="1" applyFill="1" applyBorder="1" applyAlignment="1">
      <alignment horizontal="right" wrapText="1"/>
    </xf>
    <xf numFmtId="0" fontId="6" fillId="0" borderId="17" xfId="0" applyFont="1" applyFill="1" applyBorder="1" applyAlignment="1">
      <alignment horizontal="right"/>
    </xf>
    <xf numFmtId="0" fontId="5" fillId="0" borderId="21" xfId="0" applyFont="1" applyFill="1" applyBorder="1" applyAlignment="1">
      <alignment wrapText="1"/>
    </xf>
    <xf numFmtId="4" fontId="5" fillId="0" borderId="21" xfId="1" applyNumberFormat="1" applyFont="1" applyFill="1" applyBorder="1" applyAlignment="1">
      <alignment horizontal="right" wrapText="1"/>
    </xf>
    <xf numFmtId="0" fontId="6" fillId="0" borderId="21" xfId="0" applyFont="1" applyFill="1" applyBorder="1" applyAlignment="1">
      <alignment horizontal="right"/>
    </xf>
    <xf numFmtId="4" fontId="5" fillId="0" borderId="29" xfId="1" applyNumberFormat="1" applyFont="1" applyFill="1" applyBorder="1" applyAlignment="1">
      <alignment horizontal="right" wrapText="1"/>
    </xf>
    <xf numFmtId="4" fontId="5" fillId="0" borderId="10" xfId="1" applyNumberFormat="1" applyFont="1" applyFill="1" applyBorder="1" applyAlignment="1">
      <alignment horizontal="right" wrapText="1"/>
    </xf>
    <xf numFmtId="4" fontId="5" fillId="0" borderId="30" xfId="1" applyNumberFormat="1" applyFont="1" applyFill="1" applyBorder="1" applyAlignment="1">
      <alignment horizontal="right" wrapText="1"/>
    </xf>
    <xf numFmtId="4" fontId="2" fillId="0" borderId="0" xfId="0" applyNumberFormat="1" applyFont="1" applyBorder="1"/>
    <xf numFmtId="0" fontId="5" fillId="0" borderId="17" xfId="0" applyFont="1" applyBorder="1" applyAlignment="1"/>
    <xf numFmtId="0" fontId="5" fillId="0" borderId="21" xfId="0" applyFont="1" applyBorder="1" applyAlignment="1"/>
    <xf numFmtId="0" fontId="1" fillId="0" borderId="29" xfId="0" applyFont="1" applyBorder="1"/>
    <xf numFmtId="0" fontId="1" fillId="0" borderId="30" xfId="0" applyFont="1" applyBorder="1"/>
    <xf numFmtId="0" fontId="5" fillId="0" borderId="4" xfId="0" applyFont="1" applyBorder="1" applyAlignment="1"/>
    <xf numFmtId="0" fontId="5" fillId="0" borderId="8" xfId="0" applyFont="1" applyBorder="1" applyAlignment="1"/>
    <xf numFmtId="0" fontId="2" fillId="0" borderId="32" xfId="0" applyFont="1" applyBorder="1" applyAlignment="1">
      <alignment horizontal="right"/>
    </xf>
    <xf numFmtId="0" fontId="2" fillId="0" borderId="25" xfId="0" applyFont="1" applyBorder="1" applyAlignment="1">
      <alignment horizontal="right"/>
    </xf>
    <xf numFmtId="0" fontId="2" fillId="0" borderId="4"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17" xfId="0" applyFont="1" applyBorder="1" applyAlignment="1">
      <alignment horizontal="right" wrapText="1"/>
    </xf>
    <xf numFmtId="0" fontId="2" fillId="0" borderId="32" xfId="0" applyFont="1" applyBorder="1" applyAlignment="1">
      <alignment horizontal="right" wrapText="1"/>
    </xf>
    <xf numFmtId="0" fontId="2" fillId="0" borderId="25" xfId="0" applyFont="1" applyBorder="1" applyAlignment="1">
      <alignment horizontal="right" wrapText="1"/>
    </xf>
    <xf numFmtId="0" fontId="1" fillId="0" borderId="17" xfId="0" applyFont="1" applyBorder="1"/>
    <xf numFmtId="0" fontId="1" fillId="0" borderId="21" xfId="0" applyFont="1" applyBorder="1"/>
    <xf numFmtId="0" fontId="5" fillId="0" borderId="1" xfId="0" applyFont="1" applyBorder="1" applyAlignment="1">
      <alignment horizontal="left"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4" fontId="2" fillId="0" borderId="34" xfId="0" applyNumberFormat="1" applyFont="1" applyBorder="1" applyAlignment="1">
      <alignment horizontal="right"/>
    </xf>
    <xf numFmtId="0" fontId="5" fillId="0" borderId="6"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8" xfId="0" applyFont="1" applyFill="1" applyBorder="1" applyAlignment="1">
      <alignment horizontal="right"/>
    </xf>
    <xf numFmtId="0" fontId="5" fillId="0" borderId="4" xfId="0" applyFont="1" applyBorder="1" applyAlignment="1">
      <alignment horizontal="right" wrapText="1"/>
    </xf>
    <xf numFmtId="0" fontId="5" fillId="0" borderId="6" xfId="0" applyFont="1" applyBorder="1" applyAlignment="1">
      <alignment horizontal="right" wrapText="1"/>
    </xf>
    <xf numFmtId="0" fontId="5" fillId="0" borderId="8" xfId="0" applyFont="1" applyBorder="1" applyAlignment="1">
      <alignment horizontal="right" wrapText="1"/>
    </xf>
    <xf numFmtId="0" fontId="1"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4" fontId="2" fillId="0" borderId="32" xfId="0" applyNumberFormat="1" applyFont="1" applyBorder="1" applyAlignment="1">
      <alignment horizontal="right"/>
    </xf>
    <xf numFmtId="0" fontId="1" fillId="0" borderId="32" xfId="0" applyFont="1" applyBorder="1" applyAlignment="1">
      <alignment horizontal="right"/>
    </xf>
    <xf numFmtId="0" fontId="5" fillId="0" borderId="18" xfId="0" applyFont="1" applyBorder="1" applyAlignment="1">
      <alignment horizontal="right" wrapText="1"/>
    </xf>
    <xf numFmtId="0" fontId="5" fillId="0" borderId="32" xfId="0" applyFont="1" applyBorder="1" applyAlignment="1">
      <alignment horizontal="right" wrapText="1"/>
    </xf>
    <xf numFmtId="4" fontId="2" fillId="0" borderId="16" xfId="0" applyNumberFormat="1" applyFont="1" applyBorder="1" applyAlignment="1">
      <alignment horizontal="right"/>
    </xf>
    <xf numFmtId="0" fontId="1" fillId="0" borderId="0" xfId="0" applyFont="1" applyAlignment="1">
      <alignment horizontal="center" vertical="center" wrapText="1"/>
    </xf>
    <xf numFmtId="0" fontId="2" fillId="0" borderId="17" xfId="0" applyFont="1" applyBorder="1"/>
    <xf numFmtId="0" fontId="2" fillId="0" borderId="5" xfId="0" applyFont="1" applyBorder="1"/>
    <xf numFmtId="0" fontId="2" fillId="0" borderId="2" xfId="0" applyFont="1" applyBorder="1"/>
    <xf numFmtId="0" fontId="2" fillId="0" borderId="32" xfId="0" applyFont="1" applyBorder="1"/>
    <xf numFmtId="0" fontId="2" fillId="0" borderId="34" xfId="0" applyFont="1" applyBorder="1"/>
    <xf numFmtId="0" fontId="2" fillId="0" borderId="21" xfId="0" applyFont="1" applyBorder="1"/>
    <xf numFmtId="0" fontId="2" fillId="0" borderId="25" xfId="0" applyFont="1" applyBorder="1"/>
    <xf numFmtId="0" fontId="2" fillId="0" borderId="26" xfId="0" applyFont="1" applyBorder="1"/>
    <xf numFmtId="0" fontId="5" fillId="0" borderId="17" xfId="0" applyFont="1" applyFill="1" applyBorder="1" applyAlignment="1">
      <alignment horizontal="right"/>
    </xf>
    <xf numFmtId="0" fontId="2" fillId="0" borderId="5" xfId="0" applyFont="1" applyBorder="1" applyAlignment="1">
      <alignment horizontal="right"/>
    </xf>
    <xf numFmtId="0" fontId="5" fillId="0" borderId="2" xfId="0" applyFont="1" applyFill="1" applyBorder="1" applyAlignment="1">
      <alignment horizontal="right"/>
    </xf>
    <xf numFmtId="0" fontId="2" fillId="0" borderId="34" xfId="0" applyFont="1" applyBorder="1" applyAlignment="1">
      <alignment horizontal="right"/>
    </xf>
    <xf numFmtId="0" fontId="2" fillId="0" borderId="2" xfId="0" applyFont="1" applyFill="1" applyBorder="1" applyAlignment="1">
      <alignment horizontal="right"/>
    </xf>
    <xf numFmtId="0" fontId="2" fillId="0" borderId="32" xfId="0" applyFont="1" applyFill="1" applyBorder="1" applyAlignment="1">
      <alignment horizontal="right"/>
    </xf>
    <xf numFmtId="0" fontId="5" fillId="0" borderId="7" xfId="0" applyFont="1" applyFill="1" applyBorder="1" applyAlignment="1">
      <alignment horizontal="right"/>
    </xf>
    <xf numFmtId="0" fontId="5" fillId="0" borderId="21" xfId="0" applyFont="1" applyFill="1" applyBorder="1" applyAlignment="1">
      <alignment horizontal="right"/>
    </xf>
    <xf numFmtId="0" fontId="2" fillId="0" borderId="26" xfId="0" applyFont="1" applyBorder="1" applyAlignment="1">
      <alignment horizontal="right"/>
    </xf>
    <xf numFmtId="0" fontId="5" fillId="0" borderId="5" xfId="0" applyFont="1" applyBorder="1" applyAlignment="1"/>
    <xf numFmtId="0" fontId="5" fillId="0" borderId="9" xfId="0" applyFont="1" applyBorder="1" applyAlignment="1"/>
    <xf numFmtId="0" fontId="6" fillId="3" borderId="11"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1" fillId="0" borderId="11" xfId="0" applyFont="1" applyBorder="1" applyAlignment="1">
      <alignment horizontal="left" vertical="center" wrapText="1"/>
    </xf>
    <xf numFmtId="0" fontId="1" fillId="0" borderId="27" xfId="0" applyFont="1" applyBorder="1" applyAlignment="1">
      <alignment horizontal="left" vertical="center"/>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5" xfId="0" applyFont="1" applyBorder="1" applyAlignment="1">
      <alignment horizontal="center" vertical="center" wrapText="1"/>
    </xf>
    <xf numFmtId="4" fontId="1" fillId="0" borderId="23" xfId="0" applyNumberFormat="1" applyFont="1" applyBorder="1" applyAlignment="1">
      <alignment horizontal="center" vertical="center" wrapText="1"/>
    </xf>
    <xf numFmtId="4" fontId="1" fillId="0" borderId="25" xfId="0" applyNumberFormat="1" applyFont="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24"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3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left" vertical="center" wrapText="1"/>
    </xf>
    <xf numFmtId="0" fontId="1" fillId="0" borderId="33" xfId="0" applyFont="1" applyBorder="1" applyAlignment="1">
      <alignment horizontal="left" vertical="center"/>
    </xf>
    <xf numFmtId="0" fontId="1" fillId="0" borderId="2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0" fillId="0" borderId="0" xfId="0" applyProtection="1">
      <protection locked="0"/>
    </xf>
    <xf numFmtId="0" fontId="0" fillId="0" borderId="35" xfId="0" applyBorder="1" applyProtection="1">
      <protection locked="0"/>
    </xf>
    <xf numFmtId="0" fontId="0" fillId="0" borderId="40" xfId="0" applyBorder="1" applyProtection="1">
      <protection locked="0"/>
    </xf>
    <xf numFmtId="0" fontId="0" fillId="0" borderId="36" xfId="0" applyBorder="1" applyProtection="1">
      <protection locked="0"/>
    </xf>
    <xf numFmtId="0" fontId="0" fillId="0" borderId="39" xfId="0" applyBorder="1" applyProtection="1">
      <protection locked="0"/>
    </xf>
  </cellXfs>
  <cellStyles count="2">
    <cellStyle name="Navadno 2" xfId="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BF0041"/>
      <rgbColor rgb="FF008080"/>
      <rgbColor rgb="FFC0C0C0"/>
      <rgbColor rgb="FF808080"/>
      <rgbColor rgb="FF9999FF"/>
      <rgbColor rgb="FF993366"/>
      <rgbColor rgb="FFF8F9FA"/>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56854"/>
      <rgbColor rgb="FF969696"/>
      <rgbColor rgb="FF003366"/>
      <rgbColor rgb="FF339966"/>
      <rgbColor rgb="FF003300"/>
      <rgbColor rgb="FF333300"/>
      <rgbColor rgb="FF993300"/>
      <rgbColor rgb="FF993366"/>
      <rgbColor rgb="FF333399"/>
      <rgbColor rgb="FF284E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zoomScale="80" zoomScaleNormal="80" workbookViewId="0">
      <selection activeCell="Q6" sqref="Q6"/>
    </sheetView>
  </sheetViews>
  <sheetFormatPr defaultColWidth="12.7109375" defaultRowHeight="12.75" x14ac:dyDescent="0.2"/>
  <cols>
    <col min="1" max="1" width="10.7109375" style="1" customWidth="1"/>
    <col min="2" max="2" width="60.7109375" style="1" customWidth="1"/>
    <col min="3" max="3" width="16.5703125" style="6" customWidth="1"/>
    <col min="4" max="4" width="12.7109375" style="1" customWidth="1"/>
    <col min="5" max="5" width="16.7109375" style="1" customWidth="1"/>
    <col min="6" max="10" width="15.7109375" style="1" customWidth="1"/>
    <col min="11" max="11" width="50.7109375" style="141" customWidth="1"/>
  </cols>
  <sheetData>
    <row r="1" spans="1:12" s="95" customFormat="1" ht="35.1" customHeight="1" thickBot="1" x14ac:dyDescent="0.25">
      <c r="A1" s="119" t="s">
        <v>49</v>
      </c>
      <c r="B1" s="121" t="s">
        <v>50</v>
      </c>
      <c r="C1" s="123" t="s">
        <v>21</v>
      </c>
      <c r="D1" s="125" t="s">
        <v>20</v>
      </c>
      <c r="E1" s="127" t="s">
        <v>30</v>
      </c>
      <c r="F1" s="89" t="s">
        <v>24</v>
      </c>
      <c r="G1" s="88" t="s">
        <v>25</v>
      </c>
      <c r="H1" s="88" t="s">
        <v>26</v>
      </c>
      <c r="I1" s="88" t="s">
        <v>27</v>
      </c>
      <c r="J1" s="88" t="s">
        <v>28</v>
      </c>
      <c r="K1" s="139" t="s">
        <v>55</v>
      </c>
    </row>
    <row r="2" spans="1:12" s="8" customFormat="1" ht="26.25" thickBot="1" x14ac:dyDescent="0.25">
      <c r="A2" s="120"/>
      <c r="B2" s="122"/>
      <c r="C2" s="124"/>
      <c r="D2" s="126"/>
      <c r="E2" s="128"/>
      <c r="F2" s="33" t="s">
        <v>29</v>
      </c>
      <c r="G2" s="33" t="s">
        <v>29</v>
      </c>
      <c r="H2" s="33" t="s">
        <v>29</v>
      </c>
      <c r="I2" s="33" t="s">
        <v>29</v>
      </c>
      <c r="J2" s="33" t="s">
        <v>29</v>
      </c>
      <c r="K2" s="140"/>
    </row>
    <row r="3" spans="1:12" ht="39.75" customHeight="1" thickBot="1" x14ac:dyDescent="0.25">
      <c r="A3" s="117" t="s">
        <v>51</v>
      </c>
      <c r="B3" s="118"/>
    </row>
    <row r="4" spans="1:12" ht="84" customHeight="1" thickBot="1" x14ac:dyDescent="0.25">
      <c r="A4" s="115" t="s">
        <v>56</v>
      </c>
      <c r="B4" s="116"/>
      <c r="C4" s="94"/>
      <c r="D4" s="23"/>
      <c r="E4" s="26"/>
      <c r="F4" s="85"/>
      <c r="G4" s="24"/>
      <c r="H4" s="69"/>
      <c r="I4" s="69"/>
      <c r="J4" s="25"/>
      <c r="K4" s="142"/>
    </row>
    <row r="5" spans="1:12" ht="132" customHeight="1" x14ac:dyDescent="0.2">
      <c r="A5" s="76" t="s">
        <v>35</v>
      </c>
      <c r="B5" s="7" t="s">
        <v>57</v>
      </c>
      <c r="C5" s="90"/>
      <c r="D5" s="91">
        <f>F5+G5+H5+I5+J5</f>
        <v>5</v>
      </c>
      <c r="E5" s="79"/>
      <c r="F5" s="92">
        <v>1</v>
      </c>
      <c r="G5" s="93">
        <v>1</v>
      </c>
      <c r="H5" s="70">
        <v>1</v>
      </c>
      <c r="I5" s="70">
        <v>1</v>
      </c>
      <c r="J5" s="64">
        <v>1</v>
      </c>
      <c r="K5" s="143"/>
    </row>
    <row r="6" spans="1:12" ht="51" x14ac:dyDescent="0.2">
      <c r="A6" s="76" t="s">
        <v>36</v>
      </c>
      <c r="B6" s="7" t="s">
        <v>0</v>
      </c>
      <c r="C6" s="12"/>
      <c r="D6" s="13">
        <f>F6+G6+H6+I6+J6</f>
        <v>5</v>
      </c>
      <c r="E6" s="27"/>
      <c r="F6" s="86">
        <v>1</v>
      </c>
      <c r="G6" s="14">
        <v>1</v>
      </c>
      <c r="H6" s="70">
        <v>1</v>
      </c>
      <c r="I6" s="70">
        <v>1</v>
      </c>
      <c r="J6" s="64">
        <v>1</v>
      </c>
      <c r="K6" s="144"/>
    </row>
    <row r="7" spans="1:12" ht="102" x14ac:dyDescent="0.2">
      <c r="A7" s="76" t="s">
        <v>37</v>
      </c>
      <c r="B7" s="7" t="s">
        <v>1</v>
      </c>
      <c r="C7" s="12"/>
      <c r="D7" s="13">
        <f>F7+G7+H7+I7+J7</f>
        <v>5</v>
      </c>
      <c r="E7" s="27"/>
      <c r="F7" s="86">
        <v>1</v>
      </c>
      <c r="G7" s="14">
        <v>1</v>
      </c>
      <c r="H7" s="70">
        <v>1</v>
      </c>
      <c r="I7" s="70">
        <v>1</v>
      </c>
      <c r="J7" s="64">
        <v>1</v>
      </c>
      <c r="K7" s="144"/>
    </row>
    <row r="8" spans="1:12" ht="25.5" x14ac:dyDescent="0.2">
      <c r="A8" s="76" t="s">
        <v>38</v>
      </c>
      <c r="B8" s="7" t="s">
        <v>2</v>
      </c>
      <c r="C8" s="12"/>
      <c r="D8" s="13">
        <f>F8+G8+H8+I8+J8</f>
        <v>5</v>
      </c>
      <c r="E8" s="27"/>
      <c r="F8" s="86">
        <v>1</v>
      </c>
      <c r="G8" s="14">
        <v>1</v>
      </c>
      <c r="H8" s="70">
        <v>1</v>
      </c>
      <c r="I8" s="70">
        <v>1</v>
      </c>
      <c r="J8" s="64">
        <v>1</v>
      </c>
      <c r="K8" s="144"/>
    </row>
    <row r="9" spans="1:12" ht="25.5" x14ac:dyDescent="0.2">
      <c r="A9" s="76" t="s">
        <v>39</v>
      </c>
      <c r="B9" s="74" t="s">
        <v>58</v>
      </c>
      <c r="C9" s="12"/>
      <c r="D9" s="13"/>
      <c r="E9" s="27"/>
      <c r="F9" s="86"/>
      <c r="G9" s="15"/>
      <c r="H9" s="64"/>
      <c r="I9" s="64"/>
      <c r="J9" s="64"/>
      <c r="K9" s="144"/>
      <c r="L9" s="1"/>
    </row>
    <row r="10" spans="1:12" ht="130.5" customHeight="1" x14ac:dyDescent="0.2">
      <c r="A10" s="76" t="s">
        <v>40</v>
      </c>
      <c r="B10" s="7" t="s">
        <v>19</v>
      </c>
      <c r="C10" s="12"/>
      <c r="D10" s="13">
        <f>F10+G10+H10+I10+J10</f>
        <v>5</v>
      </c>
      <c r="E10" s="27"/>
      <c r="F10" s="86">
        <v>1</v>
      </c>
      <c r="G10" s="14">
        <v>1</v>
      </c>
      <c r="H10" s="70">
        <v>1</v>
      </c>
      <c r="I10" s="70">
        <v>1</v>
      </c>
      <c r="J10" s="64">
        <v>1</v>
      </c>
      <c r="K10" s="144"/>
    </row>
    <row r="11" spans="1:12" ht="69" customHeight="1" thickBot="1" x14ac:dyDescent="0.25">
      <c r="A11" s="77" t="s">
        <v>41</v>
      </c>
      <c r="B11" s="28" t="s">
        <v>3</v>
      </c>
      <c r="C11" s="29"/>
      <c r="D11" s="30">
        <f>F11+G11+H11+I11+J11</f>
        <v>5</v>
      </c>
      <c r="E11" s="32"/>
      <c r="F11" s="87">
        <v>1</v>
      </c>
      <c r="G11" s="31">
        <v>1</v>
      </c>
      <c r="H11" s="71">
        <v>1</v>
      </c>
      <c r="I11" s="71">
        <v>1</v>
      </c>
      <c r="J11" s="65">
        <v>1</v>
      </c>
      <c r="K11" s="145"/>
    </row>
    <row r="12" spans="1:12" ht="26.25" thickBot="1" x14ac:dyDescent="0.25">
      <c r="C12" s="1"/>
      <c r="D12" s="21" t="s">
        <v>22</v>
      </c>
      <c r="E12" s="22">
        <v>161089.60000000001</v>
      </c>
    </row>
    <row r="13" spans="1:12" ht="13.5" thickBot="1" x14ac:dyDescent="0.25">
      <c r="C13" s="1"/>
      <c r="D13" s="18" t="s">
        <v>18</v>
      </c>
      <c r="E13" s="20">
        <v>40272.400000000001</v>
      </c>
    </row>
    <row r="14" spans="1:12" ht="26.25" thickBot="1" x14ac:dyDescent="0.25">
      <c r="C14" s="1"/>
      <c r="D14" s="17" t="s">
        <v>23</v>
      </c>
      <c r="E14" s="19">
        <v>201362</v>
      </c>
    </row>
  </sheetData>
  <sheetProtection algorithmName="SHA-512" hashValue="3oV1zmHoi8P5/68msnreHuZKv3FsmVHA02u36XBUvVG76LslGEfk8a8m/gP+2skTeKhCq7lM39NbsgsusGWU2g==" saltValue="93bMYutOndEA85MdulnjrQ==" spinCount="100000" sheet="1" objects="1" scenarios="1"/>
  <mergeCells count="8">
    <mergeCell ref="A4:B4"/>
    <mergeCell ref="A3:B3"/>
    <mergeCell ref="K1:K2"/>
    <mergeCell ref="A1:A2"/>
    <mergeCell ref="B1:B2"/>
    <mergeCell ref="C1:C2"/>
    <mergeCell ref="D1:D2"/>
    <mergeCell ref="E1:E2"/>
  </mergeCells>
  <pageMargins left="0.74791666666666701" right="0.74791666666666701" top="0.98402777777777795" bottom="0.98402777777777795" header="0.511811023622047" footer="0.511811023622047"/>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8576"/>
  <sheetViews>
    <sheetView zoomScale="80" zoomScaleNormal="80" workbookViewId="0">
      <selection activeCell="L5" sqref="L5"/>
    </sheetView>
  </sheetViews>
  <sheetFormatPr defaultColWidth="12.7109375" defaultRowHeight="12.75" x14ac:dyDescent="0.2"/>
  <cols>
    <col min="1" max="1" width="10.7109375" style="1" customWidth="1"/>
    <col min="2" max="2" width="60.7109375" style="1" customWidth="1"/>
    <col min="3" max="3" width="14.7109375" style="6" customWidth="1"/>
    <col min="4" max="4" width="14.7109375" style="1" customWidth="1"/>
    <col min="5" max="5" width="14.7109375" style="6" customWidth="1"/>
    <col min="6" max="11" width="15.7109375" style="1" customWidth="1"/>
    <col min="12" max="12" width="50.7109375" style="141" customWidth="1"/>
    <col min="13" max="16384" width="12.7109375" style="2"/>
  </cols>
  <sheetData>
    <row r="1" spans="1:12" s="95" customFormat="1" ht="35.1" customHeight="1" thickBot="1" x14ac:dyDescent="0.25">
      <c r="A1" s="119" t="s">
        <v>49</v>
      </c>
      <c r="B1" s="121" t="s">
        <v>50</v>
      </c>
      <c r="C1" s="123" t="s">
        <v>21</v>
      </c>
      <c r="D1" s="129" t="s">
        <v>20</v>
      </c>
      <c r="E1" s="131" t="s">
        <v>30</v>
      </c>
      <c r="F1" s="89" t="s">
        <v>24</v>
      </c>
      <c r="G1" s="88" t="s">
        <v>25</v>
      </c>
      <c r="H1" s="88" t="s">
        <v>26</v>
      </c>
      <c r="I1" s="88" t="s">
        <v>27</v>
      </c>
      <c r="J1" s="88" t="s">
        <v>31</v>
      </c>
      <c r="K1" s="88" t="s">
        <v>28</v>
      </c>
      <c r="L1" s="139" t="s">
        <v>55</v>
      </c>
    </row>
    <row r="2" spans="1:12" s="8" customFormat="1" ht="26.25" thickBot="1" x14ac:dyDescent="0.25">
      <c r="A2" s="120"/>
      <c r="B2" s="122"/>
      <c r="C2" s="124"/>
      <c r="D2" s="130"/>
      <c r="E2" s="132"/>
      <c r="F2" s="33" t="s">
        <v>29</v>
      </c>
      <c r="G2" s="33" t="s">
        <v>29</v>
      </c>
      <c r="H2" s="33" t="s">
        <v>29</v>
      </c>
      <c r="I2" s="33" t="s">
        <v>29</v>
      </c>
      <c r="J2" s="33" t="s">
        <v>29</v>
      </c>
      <c r="K2" s="33" t="s">
        <v>29</v>
      </c>
      <c r="L2" s="140"/>
    </row>
    <row r="3" spans="1:12" customFormat="1" ht="39.75" customHeight="1" thickBot="1" x14ac:dyDescent="0.25">
      <c r="A3" s="117" t="s">
        <v>52</v>
      </c>
      <c r="B3" s="118"/>
      <c r="C3" s="6"/>
      <c r="D3" s="1"/>
      <c r="E3" s="1"/>
      <c r="F3" s="1"/>
      <c r="G3" s="1"/>
      <c r="H3" s="1"/>
      <c r="I3" s="1"/>
      <c r="J3" s="1"/>
      <c r="L3" s="141"/>
    </row>
    <row r="4" spans="1:12" ht="92.25" customHeight="1" x14ac:dyDescent="0.2">
      <c r="A4" s="75" t="s">
        <v>35</v>
      </c>
      <c r="B4" s="35" t="s">
        <v>4</v>
      </c>
      <c r="C4" s="36"/>
      <c r="D4" s="37">
        <f>F4+G4+H4+I4+J4+K4</f>
        <v>21</v>
      </c>
      <c r="E4" s="38"/>
      <c r="F4" s="43">
        <v>5</v>
      </c>
      <c r="G4" s="96">
        <v>0</v>
      </c>
      <c r="H4" s="96">
        <v>3</v>
      </c>
      <c r="I4" s="96">
        <v>5</v>
      </c>
      <c r="J4" s="96">
        <v>3</v>
      </c>
      <c r="K4" s="97">
        <v>5</v>
      </c>
      <c r="L4" s="142"/>
    </row>
    <row r="5" spans="1:12" ht="92.25" customHeight="1" x14ac:dyDescent="0.2">
      <c r="A5" s="80" t="s">
        <v>36</v>
      </c>
      <c r="B5" s="4" t="s">
        <v>5</v>
      </c>
      <c r="C5" s="5"/>
      <c r="D5" s="34">
        <f>F5+G5+H5+I5+J5+K5</f>
        <v>7</v>
      </c>
      <c r="E5" s="11"/>
      <c r="F5" s="10">
        <v>0</v>
      </c>
      <c r="G5" s="98">
        <v>0</v>
      </c>
      <c r="H5" s="99">
        <v>1</v>
      </c>
      <c r="I5" s="99">
        <v>3</v>
      </c>
      <c r="J5" s="98">
        <v>0</v>
      </c>
      <c r="K5" s="100">
        <v>3</v>
      </c>
      <c r="L5" s="144"/>
    </row>
    <row r="6" spans="1:12" x14ac:dyDescent="0.2">
      <c r="A6" s="80" t="s">
        <v>37</v>
      </c>
      <c r="B6" s="4" t="s">
        <v>6</v>
      </c>
      <c r="C6" s="5"/>
      <c r="D6" s="34"/>
      <c r="E6" s="11"/>
      <c r="F6" s="10"/>
      <c r="G6" s="98"/>
      <c r="H6" s="99"/>
      <c r="I6" s="99"/>
      <c r="J6" s="98"/>
      <c r="K6" s="100"/>
      <c r="L6" s="144"/>
    </row>
    <row r="7" spans="1:12" ht="26.25" thickBot="1" x14ac:dyDescent="0.25">
      <c r="A7" s="78" t="s">
        <v>42</v>
      </c>
      <c r="B7" s="39" t="s">
        <v>7</v>
      </c>
      <c r="C7" s="40"/>
      <c r="D7" s="41">
        <f>F7+G7+H7+I7+J7+K7</f>
        <v>5</v>
      </c>
      <c r="E7" s="42"/>
      <c r="F7" s="44">
        <v>1</v>
      </c>
      <c r="G7" s="101">
        <v>1</v>
      </c>
      <c r="H7" s="102">
        <v>1</v>
      </c>
      <c r="I7" s="102">
        <v>1</v>
      </c>
      <c r="J7" s="101">
        <v>0</v>
      </c>
      <c r="K7" s="103">
        <v>1</v>
      </c>
      <c r="L7" s="145"/>
    </row>
    <row r="8" spans="1:12" customFormat="1" ht="26.25" thickBot="1" x14ac:dyDescent="0.25">
      <c r="A8" s="1"/>
      <c r="B8" s="1"/>
      <c r="C8" s="1"/>
      <c r="D8" s="21" t="s">
        <v>22</v>
      </c>
      <c r="E8" s="22">
        <v>69400</v>
      </c>
      <c r="F8" s="1"/>
      <c r="G8" s="1"/>
      <c r="H8" s="1"/>
      <c r="I8" s="1"/>
      <c r="J8" s="1"/>
      <c r="L8" s="141"/>
    </row>
    <row r="9" spans="1:12" customFormat="1" ht="13.5" thickBot="1" x14ac:dyDescent="0.25">
      <c r="A9" s="1"/>
      <c r="B9" s="1"/>
      <c r="C9" s="1"/>
      <c r="D9" s="18" t="s">
        <v>18</v>
      </c>
      <c r="E9" s="20">
        <v>17350</v>
      </c>
      <c r="F9" s="1"/>
      <c r="G9" s="1"/>
      <c r="H9" s="1"/>
      <c r="I9" s="1"/>
      <c r="J9" s="1"/>
      <c r="L9" s="141"/>
    </row>
    <row r="10" spans="1:12" customFormat="1" ht="26.25" thickBot="1" x14ac:dyDescent="0.25">
      <c r="A10" s="1"/>
      <c r="B10" s="1"/>
      <c r="C10" s="1"/>
      <c r="D10" s="17" t="s">
        <v>23</v>
      </c>
      <c r="E10" s="19">
        <v>86750</v>
      </c>
      <c r="F10" s="1"/>
      <c r="G10" s="1"/>
      <c r="H10" s="1"/>
      <c r="I10" s="1"/>
      <c r="J10" s="1"/>
      <c r="L10" s="141"/>
    </row>
    <row r="1048576" ht="12.75" customHeight="1" x14ac:dyDescent="0.2"/>
  </sheetData>
  <sheetProtection algorithmName="SHA-512" hashValue="Fpn2jboaXycmvI6TFP9s/XWFh4yXkDt7fkKIU+HfKmastzjjyUCBz7XS8QZUebnFqaQlrC4IfHY/RZENagXorg==" saltValue="fV62D/PYPo0VErfw+JVvmw==" spinCount="100000" sheet="1" objects="1" scenarios="1"/>
  <mergeCells count="7">
    <mergeCell ref="A3:B3"/>
    <mergeCell ref="L1:L2"/>
    <mergeCell ref="A1:A2"/>
    <mergeCell ref="B1:B2"/>
    <mergeCell ref="C1:C2"/>
    <mergeCell ref="D1:D2"/>
    <mergeCell ref="E1:E2"/>
  </mergeCells>
  <pageMargins left="0.74791666666666701" right="0.74791666666666701"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80" zoomScaleNormal="80" workbookViewId="0">
      <selection activeCell="L8" sqref="L8"/>
    </sheetView>
  </sheetViews>
  <sheetFormatPr defaultColWidth="12.7109375" defaultRowHeight="12.75" x14ac:dyDescent="0.2"/>
  <cols>
    <col min="1" max="1" width="10.7109375" style="1" customWidth="1"/>
    <col min="2" max="2" width="60.7109375" style="1" customWidth="1"/>
    <col min="3" max="3" width="12.7109375" style="6" customWidth="1"/>
    <col min="4" max="4" width="12.7109375" style="3" customWidth="1"/>
    <col min="5" max="5" width="12.7109375" style="6" customWidth="1"/>
    <col min="6" max="11" width="15.7109375" style="1" customWidth="1"/>
    <col min="12" max="12" width="50.7109375" style="141" customWidth="1"/>
    <col min="13" max="16384" width="12.7109375" style="2"/>
  </cols>
  <sheetData>
    <row r="1" spans="1:12" s="95" customFormat="1" ht="35.1" customHeight="1" thickBot="1" x14ac:dyDescent="0.25">
      <c r="A1" s="119" t="s">
        <v>49</v>
      </c>
      <c r="B1" s="121" t="s">
        <v>50</v>
      </c>
      <c r="C1" s="123" t="s">
        <v>21</v>
      </c>
      <c r="D1" s="129" t="s">
        <v>20</v>
      </c>
      <c r="E1" s="135" t="s">
        <v>30</v>
      </c>
      <c r="F1" s="89" t="s">
        <v>24</v>
      </c>
      <c r="G1" s="88" t="s">
        <v>25</v>
      </c>
      <c r="H1" s="88" t="s">
        <v>26</v>
      </c>
      <c r="I1" s="88" t="s">
        <v>27</v>
      </c>
      <c r="J1" s="88" t="s">
        <v>31</v>
      </c>
      <c r="K1" s="88" t="s">
        <v>28</v>
      </c>
      <c r="L1" s="139" t="s">
        <v>55</v>
      </c>
    </row>
    <row r="2" spans="1:12" s="8" customFormat="1" ht="26.25" thickBot="1" x14ac:dyDescent="0.25">
      <c r="A2" s="120"/>
      <c r="B2" s="122"/>
      <c r="C2" s="124"/>
      <c r="D2" s="130"/>
      <c r="E2" s="136"/>
      <c r="F2" s="33" t="s">
        <v>29</v>
      </c>
      <c r="G2" s="33" t="s">
        <v>29</v>
      </c>
      <c r="H2" s="33" t="s">
        <v>29</v>
      </c>
      <c r="I2" s="33" t="s">
        <v>29</v>
      </c>
      <c r="J2" s="33" t="s">
        <v>29</v>
      </c>
      <c r="K2" s="33" t="s">
        <v>29</v>
      </c>
      <c r="L2" s="140"/>
    </row>
    <row r="3" spans="1:12" customFormat="1" ht="39.75" customHeight="1" thickBot="1" x14ac:dyDescent="0.25">
      <c r="A3" s="133" t="s">
        <v>53</v>
      </c>
      <c r="B3" s="134"/>
      <c r="C3" s="6"/>
      <c r="D3" s="1"/>
      <c r="E3" s="1"/>
      <c r="F3" s="1"/>
      <c r="G3" s="1"/>
      <c r="H3" s="1"/>
      <c r="I3" s="1"/>
      <c r="J3" s="1"/>
      <c r="L3" s="141"/>
    </row>
    <row r="4" spans="1:12" ht="25.5" x14ac:dyDescent="0.2">
      <c r="A4" s="81" t="s">
        <v>35</v>
      </c>
      <c r="B4" s="48" t="s">
        <v>16</v>
      </c>
      <c r="C4" s="49"/>
      <c r="D4" s="50">
        <f t="shared" ref="D4:D14" si="0">F4+G4+H4+I4+J4+K4</f>
        <v>28</v>
      </c>
      <c r="E4" s="54"/>
      <c r="F4" s="66">
        <v>4</v>
      </c>
      <c r="G4" s="104">
        <v>6</v>
      </c>
      <c r="H4" s="25">
        <v>4</v>
      </c>
      <c r="I4" s="25">
        <v>6</v>
      </c>
      <c r="J4" s="104">
        <v>2</v>
      </c>
      <c r="K4" s="105">
        <v>6</v>
      </c>
      <c r="L4" s="142"/>
    </row>
    <row r="5" spans="1:12" ht="25.5" x14ac:dyDescent="0.2">
      <c r="A5" s="82" t="s">
        <v>36</v>
      </c>
      <c r="B5" s="45" t="s">
        <v>17</v>
      </c>
      <c r="C5" s="47"/>
      <c r="D5" s="46">
        <f t="shared" si="0"/>
        <v>5</v>
      </c>
      <c r="E5" s="55"/>
      <c r="F5" s="67">
        <v>0</v>
      </c>
      <c r="G5" s="106">
        <v>1</v>
      </c>
      <c r="H5" s="64">
        <v>1</v>
      </c>
      <c r="I5" s="64">
        <v>1</v>
      </c>
      <c r="J5" s="106">
        <v>1</v>
      </c>
      <c r="K5" s="107">
        <v>1</v>
      </c>
      <c r="L5" s="144"/>
    </row>
    <row r="6" spans="1:12" ht="51" x14ac:dyDescent="0.2">
      <c r="A6" s="82" t="s">
        <v>37</v>
      </c>
      <c r="B6" s="45" t="s">
        <v>32</v>
      </c>
      <c r="C6" s="47"/>
      <c r="D6" s="46">
        <f t="shared" si="0"/>
        <v>4</v>
      </c>
      <c r="E6" s="55"/>
      <c r="F6" s="84">
        <v>2</v>
      </c>
      <c r="G6" s="106"/>
      <c r="H6" s="108">
        <v>1</v>
      </c>
      <c r="I6" s="109">
        <v>1</v>
      </c>
      <c r="J6" s="106"/>
      <c r="K6" s="110"/>
      <c r="L6" s="144"/>
    </row>
    <row r="7" spans="1:12" ht="38.25" x14ac:dyDescent="0.2">
      <c r="A7" s="82" t="s">
        <v>38</v>
      </c>
      <c r="B7" s="45" t="s">
        <v>15</v>
      </c>
      <c r="C7" s="47"/>
      <c r="D7" s="46">
        <f t="shared" si="0"/>
        <v>20</v>
      </c>
      <c r="E7" s="55"/>
      <c r="F7" s="67">
        <v>0</v>
      </c>
      <c r="G7" s="106">
        <v>4</v>
      </c>
      <c r="H7" s="64">
        <v>6</v>
      </c>
      <c r="I7" s="64">
        <v>4</v>
      </c>
      <c r="J7" s="106">
        <v>2</v>
      </c>
      <c r="K7" s="107">
        <v>4</v>
      </c>
      <c r="L7" s="144"/>
    </row>
    <row r="8" spans="1:12" ht="38.25" x14ac:dyDescent="0.2">
      <c r="A8" s="82" t="s">
        <v>39</v>
      </c>
      <c r="B8" s="45" t="s">
        <v>14</v>
      </c>
      <c r="C8" s="47"/>
      <c r="D8" s="46">
        <f t="shared" si="0"/>
        <v>26</v>
      </c>
      <c r="E8" s="55"/>
      <c r="F8" s="67">
        <v>0</v>
      </c>
      <c r="G8" s="106">
        <v>6</v>
      </c>
      <c r="H8" s="64">
        <v>6</v>
      </c>
      <c r="I8" s="64">
        <v>6</v>
      </c>
      <c r="J8" s="106">
        <v>2</v>
      </c>
      <c r="K8" s="107">
        <v>6</v>
      </c>
      <c r="L8" s="144"/>
    </row>
    <row r="9" spans="1:12" ht="38.25" x14ac:dyDescent="0.2">
      <c r="A9" s="82" t="s">
        <v>44</v>
      </c>
      <c r="B9" s="45" t="s">
        <v>13</v>
      </c>
      <c r="C9" s="47"/>
      <c r="D9" s="46">
        <f t="shared" si="0"/>
        <v>74</v>
      </c>
      <c r="E9" s="55"/>
      <c r="F9" s="67">
        <v>10</v>
      </c>
      <c r="G9" s="106">
        <v>15</v>
      </c>
      <c r="H9" s="64">
        <v>15</v>
      </c>
      <c r="I9" s="64">
        <v>15</v>
      </c>
      <c r="J9" s="106">
        <v>4</v>
      </c>
      <c r="K9" s="107">
        <v>15</v>
      </c>
      <c r="L9" s="144"/>
    </row>
    <row r="10" spans="1:12" ht="38.25" x14ac:dyDescent="0.2">
      <c r="A10" s="82" t="s">
        <v>43</v>
      </c>
      <c r="B10" s="45" t="s">
        <v>12</v>
      </c>
      <c r="C10" s="47"/>
      <c r="D10" s="46">
        <f t="shared" si="0"/>
        <v>28</v>
      </c>
      <c r="E10" s="55"/>
      <c r="F10" s="67">
        <v>4</v>
      </c>
      <c r="G10" s="106">
        <v>6</v>
      </c>
      <c r="H10" s="64">
        <v>4</v>
      </c>
      <c r="I10" s="64">
        <v>6</v>
      </c>
      <c r="J10" s="106">
        <v>2</v>
      </c>
      <c r="K10" s="107">
        <v>6</v>
      </c>
      <c r="L10" s="144"/>
    </row>
    <row r="11" spans="1:12" ht="38.25" x14ac:dyDescent="0.2">
      <c r="A11" s="82" t="s">
        <v>45</v>
      </c>
      <c r="B11" s="45" t="s">
        <v>11</v>
      </c>
      <c r="C11" s="47"/>
      <c r="D11" s="46">
        <f t="shared" si="0"/>
        <v>9</v>
      </c>
      <c r="E11" s="55"/>
      <c r="F11" s="67">
        <v>0</v>
      </c>
      <c r="G11" s="108">
        <v>0</v>
      </c>
      <c r="H11" s="64">
        <v>7</v>
      </c>
      <c r="I11" s="64">
        <v>0</v>
      </c>
      <c r="J11" s="106">
        <v>2</v>
      </c>
      <c r="K11" s="107">
        <v>0</v>
      </c>
      <c r="L11" s="144"/>
    </row>
    <row r="12" spans="1:12" ht="38.25" x14ac:dyDescent="0.2">
      <c r="A12" s="82" t="s">
        <v>46</v>
      </c>
      <c r="B12" s="45" t="s">
        <v>10</v>
      </c>
      <c r="C12" s="47"/>
      <c r="D12" s="46">
        <f t="shared" si="0"/>
        <v>10</v>
      </c>
      <c r="E12" s="55"/>
      <c r="F12" s="67">
        <v>4</v>
      </c>
      <c r="G12" s="106">
        <v>0</v>
      </c>
      <c r="H12" s="64">
        <v>4</v>
      </c>
      <c r="I12" s="64">
        <v>0</v>
      </c>
      <c r="J12" s="106">
        <v>2</v>
      </c>
      <c r="K12" s="107">
        <v>0</v>
      </c>
      <c r="L12" s="144"/>
    </row>
    <row r="13" spans="1:12" ht="38.25" x14ac:dyDescent="0.2">
      <c r="A13" s="82" t="s">
        <v>47</v>
      </c>
      <c r="B13" s="45" t="s">
        <v>9</v>
      </c>
      <c r="C13" s="47"/>
      <c r="D13" s="46">
        <f t="shared" si="0"/>
        <v>16</v>
      </c>
      <c r="E13" s="55"/>
      <c r="F13" s="67">
        <v>4</v>
      </c>
      <c r="G13" s="106">
        <v>4</v>
      </c>
      <c r="H13" s="64">
        <v>0</v>
      </c>
      <c r="I13" s="64">
        <v>4</v>
      </c>
      <c r="J13" s="106">
        <v>0</v>
      </c>
      <c r="K13" s="107">
        <v>4</v>
      </c>
      <c r="L13" s="144"/>
    </row>
    <row r="14" spans="1:12" ht="26.25" thickBot="1" x14ac:dyDescent="0.25">
      <c r="A14" s="83" t="s">
        <v>48</v>
      </c>
      <c r="B14" s="51" t="s">
        <v>8</v>
      </c>
      <c r="C14" s="52"/>
      <c r="D14" s="53">
        <f t="shared" si="0"/>
        <v>46</v>
      </c>
      <c r="E14" s="56"/>
      <c r="F14" s="68">
        <v>24</v>
      </c>
      <c r="G14" s="111">
        <v>5</v>
      </c>
      <c r="H14" s="65">
        <v>5</v>
      </c>
      <c r="I14" s="65">
        <v>5</v>
      </c>
      <c r="J14" s="111">
        <v>2</v>
      </c>
      <c r="K14" s="112">
        <v>5</v>
      </c>
      <c r="L14" s="145"/>
    </row>
    <row r="15" spans="1:12" customFormat="1" ht="26.25" thickBot="1" x14ac:dyDescent="0.25">
      <c r="A15" s="1"/>
      <c r="B15" s="1"/>
      <c r="C15" s="1"/>
      <c r="D15" s="21" t="s">
        <v>22</v>
      </c>
      <c r="E15" s="22">
        <v>51069</v>
      </c>
      <c r="F15" s="1"/>
      <c r="G15" s="1"/>
      <c r="H15" s="1"/>
      <c r="I15" s="1"/>
      <c r="J15" s="1"/>
      <c r="L15" s="141"/>
    </row>
    <row r="16" spans="1:12" customFormat="1" ht="13.5" thickBot="1" x14ac:dyDescent="0.25">
      <c r="A16" s="1"/>
      <c r="B16" s="1"/>
      <c r="C16" s="1"/>
      <c r="D16" s="18" t="s">
        <v>18</v>
      </c>
      <c r="E16" s="20">
        <v>12767.25</v>
      </c>
      <c r="F16" s="1"/>
      <c r="G16" s="1"/>
      <c r="H16" s="1"/>
      <c r="I16" s="1"/>
      <c r="J16" s="1"/>
      <c r="L16" s="141"/>
    </row>
    <row r="17" spans="1:12" customFormat="1" ht="26.25" thickBot="1" x14ac:dyDescent="0.25">
      <c r="A17" s="1"/>
      <c r="B17" s="1"/>
      <c r="C17" s="1"/>
      <c r="D17" s="17" t="s">
        <v>23</v>
      </c>
      <c r="E17" s="19">
        <v>63836.25</v>
      </c>
      <c r="F17" s="1"/>
      <c r="G17" s="1"/>
      <c r="H17" s="1"/>
      <c r="I17" s="1"/>
      <c r="J17" s="1"/>
      <c r="L17" s="141"/>
    </row>
  </sheetData>
  <sheetProtection algorithmName="SHA-512" hashValue="NaeUsOXU288V7cXJIM6RfNoI6MlzUFmsmne6dxfX4ZPyC93OmLF7oitnGyopiywFzIsDy+XxY9AM455bhFS0XQ==" saltValue="ESrltRNl7A5NbNkESPwEaA==" spinCount="100000" sheet="1" objects="1" scenarios="1"/>
  <mergeCells count="7">
    <mergeCell ref="A3:B3"/>
    <mergeCell ref="L1:L2"/>
    <mergeCell ref="A1:A2"/>
    <mergeCell ref="B1:B2"/>
    <mergeCell ref="C1:C2"/>
    <mergeCell ref="D1:D2"/>
    <mergeCell ref="E1:E2"/>
  </mergeCells>
  <pageMargins left="0.74791666666666701" right="0.74791666666666701" top="0.98402777777777795" bottom="0.98402777777777795" header="0.511811023622047" footer="0.511811023622047"/>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zoomScale="80" zoomScaleNormal="80" workbookViewId="0">
      <selection activeCell="G4" sqref="G4"/>
    </sheetView>
  </sheetViews>
  <sheetFormatPr defaultColWidth="12.7109375" defaultRowHeight="12.75" x14ac:dyDescent="0.2"/>
  <cols>
    <col min="1" max="1" width="10.7109375" style="1" customWidth="1"/>
    <col min="2" max="2" width="70.7109375" style="1" customWidth="1"/>
    <col min="3" max="3" width="10.7109375" style="1" customWidth="1"/>
    <col min="4" max="4" width="15.85546875" style="1" customWidth="1"/>
    <col min="5" max="5" width="12.7109375" style="1" customWidth="1"/>
    <col min="6" max="7" width="15.7109375" style="2" customWidth="1"/>
    <col min="8" max="8" width="50.7109375" style="141" customWidth="1"/>
    <col min="9" max="16384" width="12.7109375" style="2"/>
  </cols>
  <sheetData>
    <row r="1" spans="1:13" s="95" customFormat="1" ht="35.1" customHeight="1" thickBot="1" x14ac:dyDescent="0.25">
      <c r="A1" s="119" t="s">
        <v>49</v>
      </c>
      <c r="B1" s="121" t="s">
        <v>50</v>
      </c>
      <c r="C1" s="123" t="s">
        <v>21</v>
      </c>
      <c r="D1" s="125" t="s">
        <v>20</v>
      </c>
      <c r="E1" s="137" t="s">
        <v>30</v>
      </c>
      <c r="F1" s="88" t="s">
        <v>24</v>
      </c>
      <c r="G1" s="88" t="s">
        <v>28</v>
      </c>
      <c r="H1" s="139" t="s">
        <v>55</v>
      </c>
    </row>
    <row r="2" spans="1:13" s="8" customFormat="1" ht="26.25" thickBot="1" x14ac:dyDescent="0.25">
      <c r="A2" s="120"/>
      <c r="B2" s="122"/>
      <c r="C2" s="124"/>
      <c r="D2" s="126"/>
      <c r="E2" s="138"/>
      <c r="F2" s="33" t="s">
        <v>29</v>
      </c>
      <c r="G2" s="33" t="s">
        <v>29</v>
      </c>
      <c r="H2" s="140"/>
    </row>
    <row r="3" spans="1:13" customFormat="1" ht="39.75" customHeight="1" thickBot="1" x14ac:dyDescent="0.25">
      <c r="A3" s="133" t="s">
        <v>54</v>
      </c>
      <c r="B3" s="134"/>
      <c r="C3" s="6"/>
      <c r="D3" s="1"/>
      <c r="E3" s="1"/>
      <c r="F3" s="1"/>
      <c r="G3" s="1"/>
      <c r="H3" s="141"/>
      <c r="I3" s="1"/>
      <c r="J3" s="1"/>
      <c r="K3" s="1"/>
      <c r="L3" s="1"/>
      <c r="M3" s="1"/>
    </row>
    <row r="4" spans="1:13" ht="327.75" customHeight="1" x14ac:dyDescent="0.2">
      <c r="A4" s="75" t="s">
        <v>35</v>
      </c>
      <c r="B4" s="48" t="s">
        <v>33</v>
      </c>
      <c r="C4" s="58"/>
      <c r="D4" s="72">
        <f>F4+G4</f>
        <v>2</v>
      </c>
      <c r="E4" s="60"/>
      <c r="F4" s="62">
        <v>1</v>
      </c>
      <c r="G4" s="113">
        <v>1</v>
      </c>
      <c r="H4" s="142"/>
    </row>
    <row r="5" spans="1:13" ht="265.5" customHeight="1" thickBot="1" x14ac:dyDescent="0.25">
      <c r="A5" s="78" t="s">
        <v>36</v>
      </c>
      <c r="B5" s="51" t="s">
        <v>34</v>
      </c>
      <c r="C5" s="59"/>
      <c r="D5" s="73">
        <f>F5+G5</f>
        <v>2</v>
      </c>
      <c r="E5" s="61"/>
      <c r="F5" s="63">
        <v>1</v>
      </c>
      <c r="G5" s="114">
        <v>1</v>
      </c>
      <c r="H5" s="145"/>
    </row>
    <row r="6" spans="1:13" customFormat="1" ht="26.25" thickBot="1" x14ac:dyDescent="0.25">
      <c r="A6" s="1"/>
      <c r="B6" s="1"/>
      <c r="C6" s="1"/>
      <c r="D6" s="21" t="s">
        <v>22</v>
      </c>
      <c r="E6" s="22">
        <f>125507.7*2</f>
        <v>251015.4</v>
      </c>
      <c r="F6" s="1"/>
      <c r="G6" s="1"/>
      <c r="H6" s="141"/>
      <c r="I6" s="9"/>
      <c r="J6" s="16"/>
      <c r="K6" s="9"/>
      <c r="L6" s="16"/>
      <c r="M6" s="9"/>
    </row>
    <row r="7" spans="1:13" customFormat="1" ht="13.5" thickBot="1" x14ac:dyDescent="0.25">
      <c r="A7" s="1"/>
      <c r="B7" s="1"/>
      <c r="C7" s="1"/>
      <c r="D7" s="18" t="s">
        <v>18</v>
      </c>
      <c r="E7" s="20">
        <f>E6*0.25</f>
        <v>62753.85</v>
      </c>
      <c r="F7" s="1"/>
      <c r="G7" s="1"/>
      <c r="H7" s="141"/>
      <c r="I7" s="57"/>
      <c r="J7" s="16"/>
      <c r="K7" s="57"/>
      <c r="L7" s="16"/>
      <c r="M7" s="57"/>
    </row>
    <row r="8" spans="1:13" customFormat="1" ht="26.25" thickBot="1" x14ac:dyDescent="0.25">
      <c r="A8" s="1"/>
      <c r="B8" s="1"/>
      <c r="C8" s="1"/>
      <c r="D8" s="17" t="s">
        <v>23</v>
      </c>
      <c r="E8" s="19">
        <f>SUM(E6:E7)</f>
        <v>313769.25</v>
      </c>
      <c r="F8" s="1"/>
      <c r="G8" s="1"/>
      <c r="H8" s="141"/>
      <c r="I8" s="9"/>
      <c r="J8" s="16"/>
      <c r="K8" s="9"/>
      <c r="L8" s="16"/>
      <c r="M8" s="9"/>
    </row>
  </sheetData>
  <sheetProtection algorithmName="SHA-512" hashValue="FZV9e3d/FzmfCTZgRQiYqw0YPxnEZ2CD+/48yUv9ZOZseeaA90SQlj5W2+XTSiPYW5diS3RLDU8ex8MRpco4aw==" saltValue="w5AuYawY3sTPPELvpxM8rw==" spinCount="100000" sheet="1" objects="1" scenarios="1"/>
  <mergeCells count="7">
    <mergeCell ref="A3:B3"/>
    <mergeCell ref="H1:H2"/>
    <mergeCell ref="A1:A2"/>
    <mergeCell ref="B1:B2"/>
    <mergeCell ref="C1:C2"/>
    <mergeCell ref="D1:D2"/>
    <mergeCell ref="E1:E2"/>
  </mergeCells>
  <pageMargins left="0.74791666666666701" right="0.74791666666666701"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1.grupa</vt:lpstr>
      <vt:lpstr>2.grupa</vt:lpstr>
      <vt:lpstr>3.grupa</vt:lpstr>
      <vt:lpstr>4.grupa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created xsi:type="dcterms:W3CDTF">2025-03-12T11:41:23Z</dcterms:created>
  <dcterms:modified xsi:type="dcterms:W3CDTF">2025-03-12T13:34:37Z</dcterms:modified>
  <dc:language/>
</cp:coreProperties>
</file>