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in-file1\sluzbakontrolinga\03 PLANIRANJE\10 Plan 2025\SET UV - PLAN 2025\PRIJEDLOG PLANA\"/>
    </mc:Choice>
  </mc:AlternateContent>
  <bookViews>
    <workbookView xWindow="0" yWindow="0" windowWidth="28800" windowHeight="11175"/>
  </bookViews>
  <sheets>
    <sheet name="List1" sheetId="1" r:id="rId1"/>
  </sheets>
  <definedNames>
    <definedName name="_xlnm.Print_Titles" localSheetId="0">List1!$5:$5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/>
  <c r="H45" i="1"/>
  <c r="G45" i="1"/>
  <c r="H73" i="1"/>
  <c r="G73" i="1"/>
  <c r="F73" i="1"/>
  <c r="E73" i="1"/>
  <c r="H78" i="1"/>
  <c r="G78" i="1"/>
  <c r="F78" i="1"/>
  <c r="E76" i="1"/>
  <c r="H76" i="1"/>
  <c r="G76" i="1"/>
  <c r="F76" i="1"/>
  <c r="F84" i="1" l="1"/>
  <c r="F83" i="1" s="1"/>
  <c r="F112" i="1" s="1"/>
  <c r="F87" i="1"/>
  <c r="F100" i="1"/>
  <c r="E84" i="1"/>
  <c r="E87" i="1"/>
  <c r="E100" i="1"/>
  <c r="E83" i="1"/>
  <c r="E46" i="1"/>
  <c r="E58" i="1"/>
  <c r="E80" i="1"/>
  <c r="F46" i="1"/>
  <c r="F58" i="1"/>
  <c r="F80" i="1"/>
  <c r="H46" i="1"/>
  <c r="H58" i="1"/>
  <c r="H80" i="1"/>
  <c r="G46" i="1"/>
  <c r="G58" i="1"/>
  <c r="G80" i="1"/>
  <c r="E78" i="1"/>
  <c r="G22" i="1"/>
  <c r="G7" i="1"/>
  <c r="G15" i="1"/>
  <c r="G17" i="1"/>
  <c r="G19" i="1"/>
  <c r="G28" i="1"/>
  <c r="G32" i="1"/>
  <c r="G31" i="1" s="1"/>
  <c r="F22" i="1"/>
  <c r="F9" i="1"/>
  <c r="F7" i="1"/>
  <c r="F6" i="1" s="1"/>
  <c r="F15" i="1"/>
  <c r="F17" i="1"/>
  <c r="F19" i="1"/>
  <c r="F28" i="1"/>
  <c r="G84" i="1"/>
  <c r="G83" i="1" s="1"/>
  <c r="G87" i="1"/>
  <c r="G100" i="1"/>
  <c r="O34" i="1"/>
  <c r="H19" i="1"/>
  <c r="E21" i="1"/>
  <c r="E9" i="1"/>
  <c r="H120" i="1"/>
  <c r="G120" i="1"/>
  <c r="F120" i="1"/>
  <c r="E120" i="1"/>
  <c r="E42" i="1"/>
  <c r="H42" i="1"/>
  <c r="G42" i="1"/>
  <c r="F42" i="1"/>
  <c r="H100" i="1"/>
  <c r="H87" i="1"/>
  <c r="H84" i="1"/>
  <c r="H83" i="1" s="1"/>
  <c r="H28" i="1"/>
  <c r="H22" i="1"/>
  <c r="E22" i="1"/>
  <c r="H7" i="1"/>
  <c r="H32" i="1"/>
  <c r="H31" i="1" s="1"/>
  <c r="H17" i="1"/>
  <c r="H15" i="1"/>
  <c r="F32" i="1"/>
  <c r="F31" i="1" s="1"/>
  <c r="E32" i="1"/>
  <c r="E31" i="1" s="1"/>
  <c r="E17" i="1"/>
  <c r="E7" i="1"/>
  <c r="E6" i="1" s="1"/>
  <c r="E19" i="1"/>
  <c r="E15" i="1"/>
  <c r="E28" i="1"/>
  <c r="H6" i="1" l="1"/>
  <c r="H34" i="1" s="1"/>
  <c r="G6" i="1"/>
  <c r="G34" i="1" s="1"/>
  <c r="E34" i="1"/>
  <c r="H112" i="1"/>
  <c r="F34" i="1"/>
  <c r="E112" i="1"/>
  <c r="G112" i="1"/>
</calcChain>
</file>

<file path=xl/sharedStrings.xml><?xml version="1.0" encoding="utf-8"?>
<sst xmlns="http://schemas.openxmlformats.org/spreadsheetml/2006/main" count="128" uniqueCount="58">
  <si>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</si>
  <si>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</si>
  <si>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</si>
  <si>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</si>
  <si>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</si>
  <si>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</si>
  <si>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Pomoći EU</t>
  </si>
  <si>
    <t>Ostale pomoći</t>
  </si>
  <si>
    <t>Ostale refundacije iz pomoći EU</t>
  </si>
  <si>
    <t>ESF</t>
  </si>
  <si>
    <t>ERDF</t>
  </si>
  <si>
    <t>Mehanizam za oporavak i otpornost</t>
  </si>
  <si>
    <t>Donacije</t>
  </si>
  <si>
    <t>Prihodi od imovine</t>
  </si>
  <si>
    <t>Vlastiti prihodi</t>
  </si>
  <si>
    <t>Prihodi od upravnih i administrativnih pristojbi, pristojbi po posebnim propisima i naknada</t>
  </si>
  <si>
    <t>Ostali prihodi za posebne namjene</t>
  </si>
  <si>
    <t xml:space="preserve"> Prihodi od prodaje proizvoda i robe te pruženih usluga i prihodi od donacija te povrati po protestiranim jamstvima</t>
  </si>
  <si>
    <t>Prihodi od nadležnog proračuna te HZZO-a temeljem ugovornih obveza</t>
  </si>
  <si>
    <t>Opći prihodi i primici</t>
  </si>
  <si>
    <t>Sredstva učešća za pomoći</t>
  </si>
  <si>
    <t>Kazne, upravne mjere i ostali prihodi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</si>
  <si>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</si>
  <si>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</si>
  <si>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</si>
  <si>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SVEUKUPNO</t>
  </si>
  <si>
    <t>PRIJENOS SREDSTAVA IZ PRETHODNE GODINE</t>
  </si>
  <si>
    <t>Vlastiti prihodi - prijenos</t>
  </si>
  <si>
    <t>Prihodi za posebne namjene - prijenos</t>
  </si>
  <si>
    <t>Ostale pomoći - prijenos</t>
  </si>
  <si>
    <t>Donacije - prijenos</t>
  </si>
  <si>
    <t>Prihodi od nefinancijske imovine - prijenos</t>
  </si>
  <si>
    <t>UKUPNI PRIJENOS SREDSTAVA IZ PRETHODNE GODINE</t>
  </si>
  <si>
    <t>Naziv rashoda</t>
  </si>
  <si>
    <t>Rashodi poslovanja</t>
  </si>
  <si>
    <t>Rashodi za zaposlene</t>
  </si>
  <si>
    <t>Europski socijalni fond (ESF)</t>
  </si>
  <si>
    <t>Europski fond za regionalni razvoj (ERDF)</t>
  </si>
  <si>
    <t>Materijalni rashodi</t>
  </si>
  <si>
    <t xml:space="preserve">Fond solidarnosti Europske unije - potres ožujak 2020.  </t>
  </si>
  <si>
    <t xml:space="preserve">Fond solidarnosti Europske unije - potres prosinac 2020.  </t>
  </si>
  <si>
    <t>Financijski rashodi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</si>
  <si>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</si>
  <si>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</si>
  <si>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</si>
  <si>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</si>
  <si>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Prihodi od nefinancijske imovine</t>
  </si>
  <si>
    <t>Rashodi za dodatna ulaganja na nefinancijskoj imovini</t>
  </si>
  <si>
    <t>PRIJENOS SREDSTAVA U SLIJEDEĆU GODINU</t>
  </si>
  <si>
    <t>UKUPNI PRIJENOS SREDSTAVA U SLIJEDEĆU GODINU</t>
  </si>
  <si>
    <t>Namjenski primici - NPOO</t>
  </si>
  <si>
    <t>Namijenski primici - NPOO</t>
  </si>
  <si>
    <t xml:space="preserve"> RAČUN PRIHODA I RASHODA PO SKUPINAMA KONTA I IZVORIMA</t>
  </si>
  <si>
    <t>Pomoći dane u inozemstvo i unutar općeg proračuna</t>
  </si>
  <si>
    <t xml:space="preserve">TEKUĆI PLAN ZA 2024. </t>
  </si>
  <si>
    <t>PROJEKCIJE
ZA 2026.</t>
  </si>
  <si>
    <t>PLAN
ZA 2025.</t>
  </si>
  <si>
    <t xml:space="preserve">Subvencije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</si>
</sst>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n_-;\-* #,##0\ _k_n_-;_-* &quot;-&quot;\ _k_n_-;_-@_-"/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4" borderId="5" applyNumberFormat="0" applyProtection="0">
      <alignment horizontal="left" vertical="center" indent="1" justifyLastLine="1"/>
    </xf>
  </cellStyleXfs>
  <cellXfs count="85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3" fontId="6" fillId="3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2" fillId="0" borderId="0" xfId="0" applyFont="1"/>
    <xf numFmtId="3" fontId="2" fillId="0" borderId="0" xfId="0" applyNumberFormat="1" applyFont="1"/>
    <xf numFmtId="0" fontId="8" fillId="0" borderId="1" xfId="0" applyNumberFormat="1" applyFont="1" applyFill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>
      <alignment horizontal="right"/>
    </xf>
    <xf numFmtId="0" fontId="0" fillId="0" borderId="0" xfId="0" applyFill="1"/>
    <xf numFmtId="0" fontId="8" fillId="0" borderId="1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3" fontId="0" fillId="0" borderId="0" xfId="0" applyNumberFormat="1"/>
    <xf numFmtId="3" fontId="0" fillId="0" borderId="0" xfId="0" applyNumberFormat="1" applyFill="1"/>
    <xf numFmtId="0" fontId="7" fillId="0" borderId="1" xfId="0" quotePrefix="1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/>
    </xf>
    <xf numFmtId="0" fontId="2" fillId="0" borderId="0" xfId="0" applyFont="1" applyFill="1"/>
    <xf numFmtId="3" fontId="2" fillId="0" borderId="0" xfId="0" applyNumberFormat="1" applyFont="1" applyFill="1"/>
    <xf numFmtId="0" fontId="10" fillId="0" borderId="1" xfId="0" quotePrefix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7" fillId="3" borderId="0" xfId="0" quotePrefix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7" fillId="3" borderId="1" xfId="0" quotePrefix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right"/>
    </xf>
    <xf numFmtId="41" fontId="0" fillId="0" borderId="0" xfId="0" applyNumberFormat="1"/>
    <xf numFmtId="0" fontId="12" fillId="0" borderId="0" xfId="0" applyFont="1"/>
    <xf numFmtId="3" fontId="12" fillId="0" borderId="0" xfId="0" applyNumberFormat="1" applyFont="1"/>
    <xf numFmtId="3" fontId="12" fillId="0" borderId="0" xfId="0" applyNumberFormat="1" applyFont="1" applyFill="1"/>
    <xf numFmtId="4" fontId="0" fillId="0" borderId="0" xfId="0" applyNumberFormat="1"/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horizontal="right" wrapText="1"/>
    </xf>
    <xf numFmtId="3" fontId="11" fillId="0" borderId="1" xfId="1" applyNumberFormat="1" applyFont="1" applyFill="1" applyBorder="1"/>
    <xf numFmtId="9" fontId="11" fillId="0" borderId="0" xfId="2" applyFont="1" applyBorder="1" applyAlignment="1">
      <alignment horizontal="center" vertical="center" wrapText="1"/>
    </xf>
    <xf numFmtId="9" fontId="11" fillId="0" borderId="0" xfId="2" applyFont="1" applyFill="1" applyBorder="1" applyAlignment="1">
      <alignment horizontal="center" vertical="center" wrapText="1"/>
    </xf>
    <xf numFmtId="41" fontId="11" fillId="0" borderId="0" xfId="1" applyNumberFormat="1" applyFont="1" applyBorder="1"/>
    <xf numFmtId="41" fontId="2" fillId="0" borderId="0" xfId="1" applyNumberFormat="1" applyFont="1" applyBorder="1"/>
    <xf numFmtId="41" fontId="2" fillId="0" borderId="0" xfId="1" applyNumberFormat="1" applyFont="1" applyFill="1" applyBorder="1"/>
    <xf numFmtId="0" fontId="7" fillId="0" borderId="0" xfId="0" quotePrefix="1" applyFont="1" applyFill="1" applyBorder="1" applyAlignment="1">
      <alignment horizontal="left" vertical="center" wrapText="1"/>
    </xf>
    <xf numFmtId="41" fontId="0" fillId="0" borderId="0" xfId="0" applyNumberFormat="1" applyFill="1"/>
    <xf numFmtId="9" fontId="7" fillId="3" borderId="0" xfId="2" quotePrefix="1" applyFont="1" applyFill="1" applyBorder="1" applyAlignment="1">
      <alignment horizontal="center" vertical="center" wrapText="1"/>
    </xf>
    <xf numFmtId="3" fontId="11" fillId="0" borderId="1" xfId="0" applyNumberFormat="1" applyFont="1" applyBorder="1"/>
    <xf numFmtId="3" fontId="12" fillId="0" borderId="1" xfId="0" applyNumberFormat="1" applyFont="1" applyFill="1" applyBorder="1"/>
    <xf numFmtId="3" fontId="11" fillId="0" borderId="1" xfId="0" applyNumberFormat="1" applyFont="1" applyFill="1" applyBorder="1"/>
    <xf numFmtId="3" fontId="12" fillId="0" borderId="1" xfId="0" applyNumberFormat="1" applyFont="1" applyBorder="1"/>
    <xf numFmtId="4" fontId="2" fillId="0" borderId="0" xfId="0" applyNumberFormat="1" applyFont="1"/>
    <xf numFmtId="41" fontId="2" fillId="0" borderId="0" xfId="0" applyNumberFormat="1" applyFont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ont="1"/>
    <xf numFmtId="0" fontId="9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/>
    <xf numFmtId="3" fontId="12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10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/>
    <xf numFmtId="0" fontId="8" fillId="0" borderId="0" xfId="0" quotePrefix="1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/>
    </xf>
    <xf numFmtId="4" fontId="0" fillId="0" borderId="0" xfId="0" applyNumberFormat="1" applyFill="1" applyBorder="1"/>
    <xf numFmtId="0" fontId="0" fillId="0" borderId="0" xfId="0" applyFill="1" applyBorder="1"/>
    <xf numFmtId="3" fontId="14" fillId="0" borderId="1" xfId="0" applyNumberFormat="1" applyFont="1" applyBorder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9" fontId="7" fillId="0" borderId="1" xfId="2" quotePrefix="1" applyFont="1" applyFill="1" applyBorder="1" applyAlignment="1">
      <alignment horizontal="center" vertical="center" wrapText="1"/>
    </xf>
    <xf numFmtId="9" fontId="11" fillId="0" borderId="1" xfId="2" applyFont="1" applyFill="1" applyBorder="1" applyAlignment="1">
      <alignment horizontal="center" vertical="center" wrapText="1"/>
    </xf>
    <xf numFmtId="0" fontId="7" fillId="3" borderId="0" xfId="0" quotePrefix="1" applyFont="1" applyFill="1" applyBorder="1" applyAlignment="1">
      <alignment horizontal="left" vertical="center" wrapText="1"/>
    </xf>
    <xf numFmtId="0" fontId="7" fillId="3" borderId="3" xfId="0" quotePrefix="1" applyFont="1" applyFill="1" applyBorder="1" applyAlignment="1">
      <alignment horizontal="left" vertical="center" wrapText="1"/>
    </xf>
    <xf numFmtId="0" fontId="7" fillId="3" borderId="4" xfId="0" quotePrefix="1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</cellXfs>
  <cellStyles count="4">
    <cellStyle name="Normalno" xfId="0" builtinId="0"/>
    <cellStyle name="Postotak" xfId="2" builtinId="5"/>
    <cellStyle name="SAPBEXHLevel3" xfId="3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"/>
  <sheetViews>
    <sheetView tabSelected="1" zoomScaleNormal="100" workbookViewId="0">
      <selection activeCell="A2" sqref="A2:H2"/>
    </sheetView>
  </sheetViews>
  <sheetFormatPr defaultRowHeight="15" x14ac:dyDescent="0.25"/>
  <cols>
    <col min="1" max="1" width="7.85546875" customWidth="1"/>
    <col min="2" max="2" width="9.28515625" customWidth="1"/>
    <col min="3" max="3" width="5.7109375" bestFit="1" customWidth="1"/>
    <col min="4" max="4" width="52.42578125" customWidth="1"/>
    <col min="5" max="5" width="15.7109375" style="12" customWidth="1"/>
    <col min="6" max="8" width="15.7109375" customWidth="1"/>
    <col min="9" max="9" width="26.5703125" customWidth="1"/>
    <col min="10" max="10" width="15.140625" customWidth="1"/>
    <col min="11" max="11" width="15.28515625" customWidth="1"/>
    <col min="12" max="12" width="19.85546875" customWidth="1"/>
  </cols>
  <sheetData>
    <row r="1" spans="1:12" ht="10.5" customHeight="1" x14ac:dyDescent="0.25">
      <c r="A1" s="1"/>
      <c r="B1" s="1"/>
      <c r="C1" s="1"/>
      <c r="D1" s="1"/>
      <c r="E1" s="1"/>
      <c r="F1" s="2"/>
      <c r="G1" s="2"/>
    </row>
    <row r="2" spans="1:12" ht="18" customHeight="1" x14ac:dyDescent="0.25">
      <c r="A2" s="75" t="s">
        <v>52</v>
      </c>
      <c r="B2" s="75"/>
      <c r="C2" s="75"/>
      <c r="D2" s="75"/>
      <c r="E2" s="75"/>
      <c r="F2" s="75"/>
      <c r="G2" s="75"/>
      <c r="H2" s="75"/>
    </row>
    <row r="3" spans="1:12" ht="12.75" customHeight="1" x14ac:dyDescent="0.25">
      <c r="A3" s="74"/>
      <c r="B3" s="74"/>
      <c r="C3" s="74"/>
      <c r="D3" s="74"/>
      <c r="E3" s="74"/>
      <c r="F3" s="74"/>
      <c r="G3" s="74"/>
      <c r="H3" s="74"/>
    </row>
    <row r="4" spans="1:12" ht="7.5" customHeight="1" x14ac:dyDescent="0.25">
      <c r="A4" s="1"/>
      <c r="B4" s="1"/>
      <c r="C4" s="1"/>
      <c r="D4" s="1"/>
      <c r="E4" s="1"/>
      <c r="F4" s="2"/>
      <c r="G4" s="2"/>
    </row>
    <row r="5" spans="1:12" ht="25.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54</v>
      </c>
      <c r="F5" s="3" t="s">
        <v>56</v>
      </c>
      <c r="G5" s="3" t="s">
        <v>55</v>
      </c>
      <c r="H5" s="3" t="s">
        <v>55</v>
      </c>
    </row>
    <row r="6" spans="1:12" s="8" customFormat="1" ht="15.75" customHeight="1" x14ac:dyDescent="0.25">
      <c r="A6" s="5">
        <v>6</v>
      </c>
      <c r="B6" s="5"/>
      <c r="C6" s="5"/>
      <c r="D6" s="5" t="s">
        <v>4</v>
      </c>
      <c r="E6" s="7">
        <f>E7+E15+E17+E19+E22+E28</f>
        <v>318423489.94</v>
      </c>
      <c r="F6" s="7">
        <f>F7+F15+F17+F19+F22+F28</f>
        <v>334359030</v>
      </c>
      <c r="G6" s="7">
        <f>G7+G15+G17+G19+G22+G28</f>
        <v>385702001</v>
      </c>
      <c r="H6" s="54">
        <f>H7+H15+H17+H19+H22+H28</f>
        <v>345060670</v>
      </c>
    </row>
    <row r="7" spans="1:12" s="8" customFormat="1" ht="25.5" x14ac:dyDescent="0.25">
      <c r="A7" s="5"/>
      <c r="B7" s="5">
        <v>63</v>
      </c>
      <c r="C7" s="5"/>
      <c r="D7" s="5" t="s">
        <v>5</v>
      </c>
      <c r="E7" s="7">
        <f>SUM(E8:E14)</f>
        <v>28701249</v>
      </c>
      <c r="F7" s="7">
        <f>SUM(F8:F14)</f>
        <v>368059</v>
      </c>
      <c r="G7" s="7">
        <f>SUM(G8:G14)</f>
        <v>96512</v>
      </c>
      <c r="H7" s="54">
        <f>SUM(H8:H14)</f>
        <v>57837</v>
      </c>
      <c r="I7" s="9"/>
      <c r="J7" s="9"/>
    </row>
    <row r="8" spans="1:12" x14ac:dyDescent="0.25">
      <c r="A8" s="5"/>
      <c r="B8" s="10"/>
      <c r="C8" s="10">
        <v>51</v>
      </c>
      <c r="D8" s="10" t="s">
        <v>6</v>
      </c>
      <c r="E8" s="55">
        <v>0</v>
      </c>
      <c r="F8" s="11">
        <v>159407</v>
      </c>
      <c r="G8" s="11">
        <v>85294</v>
      </c>
      <c r="H8" s="55">
        <v>57837</v>
      </c>
      <c r="I8" s="12"/>
      <c r="J8" s="12"/>
    </row>
    <row r="9" spans="1:12" x14ac:dyDescent="0.25">
      <c r="A9" s="13"/>
      <c r="B9" s="13"/>
      <c r="C9" s="14">
        <v>52</v>
      </c>
      <c r="D9" s="14" t="s">
        <v>7</v>
      </c>
      <c r="E9" s="55">
        <f>15207929+516239</f>
        <v>15724168</v>
      </c>
      <c r="F9" s="11">
        <f>175000+33652</f>
        <v>208652</v>
      </c>
      <c r="G9" s="11">
        <v>11218</v>
      </c>
      <c r="H9" s="55">
        <v>0</v>
      </c>
      <c r="I9" s="12"/>
      <c r="J9" s="12"/>
    </row>
    <row r="10" spans="1:12" x14ac:dyDescent="0.25">
      <c r="A10" s="13"/>
      <c r="B10" s="13"/>
      <c r="C10" s="14">
        <v>559</v>
      </c>
      <c r="D10" s="14" t="s">
        <v>8</v>
      </c>
      <c r="E10" s="55">
        <v>0</v>
      </c>
      <c r="F10" s="11">
        <v>0</v>
      </c>
      <c r="G10" s="11">
        <v>0</v>
      </c>
      <c r="H10" s="55">
        <v>0</v>
      </c>
      <c r="I10" s="12"/>
      <c r="J10" s="12"/>
    </row>
    <row r="11" spans="1:12" x14ac:dyDescent="0.25">
      <c r="A11" s="13"/>
      <c r="B11" s="13"/>
      <c r="C11" s="14">
        <v>561</v>
      </c>
      <c r="D11" s="14" t="s">
        <v>9</v>
      </c>
      <c r="E11" s="55">
        <v>19459</v>
      </c>
      <c r="F11" s="11">
        <v>0</v>
      </c>
      <c r="G11" s="11">
        <v>0</v>
      </c>
      <c r="H11" s="55">
        <v>0</v>
      </c>
      <c r="I11" s="12"/>
      <c r="J11" s="12"/>
      <c r="K11" s="15"/>
    </row>
    <row r="12" spans="1:12" x14ac:dyDescent="0.25">
      <c r="A12" s="13"/>
      <c r="B12" s="13"/>
      <c r="C12" s="14">
        <v>563</v>
      </c>
      <c r="D12" s="14" t="s">
        <v>10</v>
      </c>
      <c r="E12" s="55">
        <v>0</v>
      </c>
      <c r="F12" s="11">
        <v>0</v>
      </c>
      <c r="G12" s="11">
        <v>0</v>
      </c>
      <c r="H12" s="55">
        <v>0</v>
      </c>
      <c r="I12" s="12"/>
      <c r="J12" s="12"/>
      <c r="K12" s="15"/>
    </row>
    <row r="13" spans="1:12" x14ac:dyDescent="0.25">
      <c r="A13" s="13"/>
      <c r="B13" s="13"/>
      <c r="C13" s="14">
        <v>581</v>
      </c>
      <c r="D13" s="14" t="s">
        <v>11</v>
      </c>
      <c r="E13" s="55">
        <v>12957622</v>
      </c>
      <c r="F13" s="11">
        <v>0</v>
      </c>
      <c r="G13" s="11">
        <v>0</v>
      </c>
      <c r="H13" s="55">
        <v>0</v>
      </c>
      <c r="I13" s="12"/>
      <c r="J13" s="16"/>
      <c r="K13" s="15"/>
      <c r="L13" s="15"/>
    </row>
    <row r="14" spans="1:12" x14ac:dyDescent="0.25">
      <c r="A14" s="13"/>
      <c r="B14" s="13"/>
      <c r="C14" s="14">
        <v>61</v>
      </c>
      <c r="D14" s="14" t="s">
        <v>12</v>
      </c>
      <c r="E14" s="55">
        <v>0</v>
      </c>
      <c r="F14" s="11">
        <v>0</v>
      </c>
      <c r="G14" s="11">
        <v>0</v>
      </c>
      <c r="H14" s="55">
        <v>0</v>
      </c>
      <c r="I14" s="12"/>
      <c r="J14" s="16"/>
      <c r="K14" s="15"/>
      <c r="L14" s="15"/>
    </row>
    <row r="15" spans="1:12" s="8" customFormat="1" x14ac:dyDescent="0.25">
      <c r="A15" s="17"/>
      <c r="B15" s="17">
        <v>64</v>
      </c>
      <c r="C15" s="18"/>
      <c r="D15" s="18" t="s">
        <v>13</v>
      </c>
      <c r="E15" s="7">
        <f>E16</f>
        <v>33398</v>
      </c>
      <c r="F15" s="7">
        <f t="shared" ref="F15:H15" si="0">F16</f>
        <v>31400</v>
      </c>
      <c r="G15" s="7">
        <f t="shared" si="0"/>
        <v>31000</v>
      </c>
      <c r="H15" s="56">
        <f t="shared" si="0"/>
        <v>30000</v>
      </c>
      <c r="I15" s="19"/>
      <c r="J15" s="20"/>
      <c r="K15" s="9"/>
      <c r="L15" s="9"/>
    </row>
    <row r="16" spans="1:12" x14ac:dyDescent="0.25">
      <c r="A16" s="13"/>
      <c r="B16" s="13"/>
      <c r="C16" s="14">
        <v>31</v>
      </c>
      <c r="D16" s="10" t="s">
        <v>14</v>
      </c>
      <c r="E16" s="55">
        <v>33398</v>
      </c>
      <c r="F16" s="11">
        <v>31400</v>
      </c>
      <c r="G16" s="11">
        <v>31000</v>
      </c>
      <c r="H16" s="55">
        <v>30000</v>
      </c>
      <c r="I16" s="12"/>
      <c r="J16" s="16"/>
      <c r="K16" s="15"/>
      <c r="L16" s="15"/>
    </row>
    <row r="17" spans="1:12" s="8" customFormat="1" ht="25.5" x14ac:dyDescent="0.25">
      <c r="A17" s="17"/>
      <c r="B17" s="17">
        <v>65</v>
      </c>
      <c r="C17" s="18"/>
      <c r="D17" s="21" t="s">
        <v>15</v>
      </c>
      <c r="E17" s="7">
        <f>E18</f>
        <v>13208365.939999999</v>
      </c>
      <c r="F17" s="7">
        <f t="shared" ref="F17:H17" si="1">F18</f>
        <v>13309000</v>
      </c>
      <c r="G17" s="7">
        <f t="shared" si="1"/>
        <v>13400000</v>
      </c>
      <c r="H17" s="56">
        <f t="shared" si="1"/>
        <v>13450000</v>
      </c>
      <c r="I17" s="20"/>
      <c r="J17" s="20"/>
      <c r="K17" s="9"/>
      <c r="L17" s="9"/>
    </row>
    <row r="18" spans="1:12" ht="15.75" customHeight="1" x14ac:dyDescent="0.25">
      <c r="A18" s="13"/>
      <c r="B18" s="13"/>
      <c r="C18" s="14">
        <v>43</v>
      </c>
      <c r="D18" s="10" t="s">
        <v>16</v>
      </c>
      <c r="E18" s="55">
        <v>13208365.939999999</v>
      </c>
      <c r="F18" s="11">
        <v>13309000</v>
      </c>
      <c r="G18" s="11">
        <v>13400000</v>
      </c>
      <c r="H18" s="55">
        <v>13450000</v>
      </c>
      <c r="I18" s="12"/>
      <c r="J18" s="12"/>
      <c r="K18" s="15"/>
    </row>
    <row r="19" spans="1:12" s="8" customFormat="1" ht="39" customHeight="1" x14ac:dyDescent="0.25">
      <c r="A19" s="17"/>
      <c r="B19" s="17">
        <v>66</v>
      </c>
      <c r="C19" s="18"/>
      <c r="D19" s="5" t="s">
        <v>17</v>
      </c>
      <c r="E19" s="7">
        <f>E20+E21</f>
        <v>2986125</v>
      </c>
      <c r="F19" s="7">
        <f>F20+F21</f>
        <v>1788784</v>
      </c>
      <c r="G19" s="7">
        <f>G20+G21</f>
        <v>1839037</v>
      </c>
      <c r="H19" s="56">
        <f>H20+H21</f>
        <v>1843017</v>
      </c>
      <c r="I19" s="19"/>
      <c r="J19" s="19"/>
      <c r="K19" s="9"/>
    </row>
    <row r="20" spans="1:12" x14ac:dyDescent="0.25">
      <c r="A20" s="13"/>
      <c r="B20" s="17"/>
      <c r="C20" s="14">
        <v>31</v>
      </c>
      <c r="D20" s="10" t="s">
        <v>14</v>
      </c>
      <c r="E20" s="55">
        <v>2629790</v>
      </c>
      <c r="F20" s="11">
        <v>1616888</v>
      </c>
      <c r="G20" s="11">
        <v>1665287</v>
      </c>
      <c r="H20" s="55">
        <v>1668619</v>
      </c>
      <c r="I20" s="12"/>
      <c r="J20" s="12"/>
      <c r="K20" s="15"/>
    </row>
    <row r="21" spans="1:12" x14ac:dyDescent="0.25">
      <c r="A21" s="13"/>
      <c r="B21" s="17"/>
      <c r="C21" s="14">
        <v>61</v>
      </c>
      <c r="D21" s="10" t="s">
        <v>12</v>
      </c>
      <c r="E21" s="55">
        <f>187605+168730</f>
        <v>356335</v>
      </c>
      <c r="F21" s="11">
        <v>171896</v>
      </c>
      <c r="G21" s="11">
        <v>173750</v>
      </c>
      <c r="H21" s="55">
        <v>174398</v>
      </c>
      <c r="I21" s="12"/>
      <c r="J21" s="12"/>
      <c r="K21" s="15"/>
    </row>
    <row r="22" spans="1:12" s="8" customFormat="1" ht="31.5" customHeight="1" x14ac:dyDescent="0.25">
      <c r="A22" s="17"/>
      <c r="B22" s="17">
        <v>67</v>
      </c>
      <c r="C22" s="18"/>
      <c r="D22" s="5" t="s">
        <v>18</v>
      </c>
      <c r="E22" s="7">
        <f>SUM(E23:E27)</f>
        <v>273262252</v>
      </c>
      <c r="F22" s="7">
        <f>SUM(F23:F27)</f>
        <v>318631787</v>
      </c>
      <c r="G22" s="7">
        <f t="shared" ref="G22:H22" si="2">SUM(G23:G27)</f>
        <v>370135452</v>
      </c>
      <c r="H22" s="56">
        <f t="shared" si="2"/>
        <v>329469816</v>
      </c>
      <c r="I22" s="19"/>
      <c r="J22" s="19"/>
      <c r="K22" s="9"/>
    </row>
    <row r="23" spans="1:12" ht="18" customHeight="1" x14ac:dyDescent="0.25">
      <c r="A23" s="13"/>
      <c r="B23" s="13"/>
      <c r="C23" s="14">
        <v>11</v>
      </c>
      <c r="D23" s="10" t="s">
        <v>19</v>
      </c>
      <c r="E23" s="55">
        <v>18688659</v>
      </c>
      <c r="F23" s="11">
        <v>28147724</v>
      </c>
      <c r="G23" s="11">
        <v>19640607</v>
      </c>
      <c r="H23" s="55">
        <v>8693288</v>
      </c>
      <c r="I23" s="16"/>
      <c r="J23" s="12"/>
    </row>
    <row r="24" spans="1:12" ht="16.5" customHeight="1" x14ac:dyDescent="0.25">
      <c r="A24" s="13"/>
      <c r="B24" s="13"/>
      <c r="C24" s="14">
        <v>12</v>
      </c>
      <c r="D24" s="10" t="s">
        <v>20</v>
      </c>
      <c r="E24" s="55">
        <v>3434</v>
      </c>
      <c r="F24" s="11"/>
      <c r="G24" s="11"/>
      <c r="H24" s="55"/>
      <c r="I24" s="12"/>
      <c r="J24" s="12"/>
      <c r="K24" s="15"/>
    </row>
    <row r="25" spans="1:12" ht="18.75" customHeight="1" x14ac:dyDescent="0.25">
      <c r="A25" s="13"/>
      <c r="B25" s="13"/>
      <c r="C25" s="14">
        <v>43</v>
      </c>
      <c r="D25" s="10" t="s">
        <v>16</v>
      </c>
      <c r="E25" s="55">
        <v>243234759</v>
      </c>
      <c r="F25" s="11">
        <v>267904222</v>
      </c>
      <c r="G25" s="11">
        <v>294176727</v>
      </c>
      <c r="H25" s="55">
        <v>320776528</v>
      </c>
      <c r="I25" s="12"/>
      <c r="J25" s="12"/>
      <c r="K25" s="15"/>
    </row>
    <row r="26" spans="1:12" ht="18.75" customHeight="1" x14ac:dyDescent="0.25">
      <c r="A26" s="13"/>
      <c r="B26" s="13"/>
      <c r="C26" s="14">
        <v>581</v>
      </c>
      <c r="D26" s="10" t="s">
        <v>11</v>
      </c>
      <c r="E26" s="55">
        <v>0</v>
      </c>
      <c r="F26" s="11">
        <v>7614192</v>
      </c>
      <c r="G26" s="11">
        <v>487281</v>
      </c>
      <c r="H26" s="55">
        <v>0</v>
      </c>
      <c r="I26" s="12"/>
      <c r="J26" s="12"/>
      <c r="K26" s="15"/>
    </row>
    <row r="27" spans="1:12" ht="18.75" customHeight="1" x14ac:dyDescent="0.25">
      <c r="A27" s="13"/>
      <c r="B27" s="13"/>
      <c r="C27" s="14">
        <v>815</v>
      </c>
      <c r="D27" s="10" t="s">
        <v>50</v>
      </c>
      <c r="E27" s="55">
        <v>11335400</v>
      </c>
      <c r="F27" s="11">
        <v>14965649</v>
      </c>
      <c r="G27" s="11">
        <v>55830837</v>
      </c>
      <c r="H27" s="55">
        <v>0</v>
      </c>
      <c r="I27" s="12"/>
      <c r="J27" s="12"/>
      <c r="K27" s="15"/>
    </row>
    <row r="28" spans="1:12" s="8" customFormat="1" x14ac:dyDescent="0.25">
      <c r="A28" s="17"/>
      <c r="B28" s="17">
        <v>68</v>
      </c>
      <c r="C28" s="18"/>
      <c r="D28" s="5" t="s">
        <v>21</v>
      </c>
      <c r="E28" s="7">
        <f>E29+E30</f>
        <v>232100</v>
      </c>
      <c r="F28" s="7">
        <f t="shared" ref="F28:H28" si="3">F29+F30</f>
        <v>230000</v>
      </c>
      <c r="G28" s="7">
        <f>G29+G30</f>
        <v>200000</v>
      </c>
      <c r="H28" s="56">
        <f t="shared" si="3"/>
        <v>210000</v>
      </c>
      <c r="I28" s="19"/>
      <c r="J28" s="19"/>
      <c r="K28" s="9"/>
    </row>
    <row r="29" spans="1:12" x14ac:dyDescent="0.25">
      <c r="A29" s="13"/>
      <c r="B29" s="13"/>
      <c r="C29" s="14">
        <v>31</v>
      </c>
      <c r="D29" s="10" t="s">
        <v>14</v>
      </c>
      <c r="E29" s="11"/>
      <c r="F29" s="11"/>
      <c r="G29" s="11"/>
      <c r="H29" s="57"/>
      <c r="K29" s="15"/>
    </row>
    <row r="30" spans="1:12" x14ac:dyDescent="0.25">
      <c r="A30" s="13"/>
      <c r="B30" s="13"/>
      <c r="C30" s="14">
        <v>43</v>
      </c>
      <c r="D30" s="10" t="s">
        <v>16</v>
      </c>
      <c r="E30" s="55">
        <v>232100</v>
      </c>
      <c r="F30" s="11">
        <v>230000</v>
      </c>
      <c r="G30" s="11">
        <v>200000</v>
      </c>
      <c r="H30" s="57">
        <v>210000</v>
      </c>
      <c r="J30" s="15"/>
      <c r="K30" s="15"/>
    </row>
    <row r="31" spans="1:12" s="8" customFormat="1" x14ac:dyDescent="0.25">
      <c r="A31" s="17">
        <v>7</v>
      </c>
      <c r="B31" s="17"/>
      <c r="C31" s="18"/>
      <c r="D31" s="5" t="s">
        <v>22</v>
      </c>
      <c r="E31" s="7">
        <f>E32</f>
        <v>1181</v>
      </c>
      <c r="F31" s="7">
        <f t="shared" ref="F31:H32" si="4">F32</f>
        <v>1168</v>
      </c>
      <c r="G31" s="7">
        <f>G32</f>
        <v>1158</v>
      </c>
      <c r="H31" s="54">
        <f t="shared" si="4"/>
        <v>1148</v>
      </c>
    </row>
    <row r="32" spans="1:12" s="8" customFormat="1" x14ac:dyDescent="0.25">
      <c r="A32" s="17"/>
      <c r="B32" s="17">
        <v>72</v>
      </c>
      <c r="C32" s="18"/>
      <c r="D32" s="22" t="s">
        <v>23</v>
      </c>
      <c r="E32" s="7">
        <f>E33</f>
        <v>1181</v>
      </c>
      <c r="F32" s="7">
        <f t="shared" si="4"/>
        <v>1168</v>
      </c>
      <c r="G32" s="7">
        <f t="shared" si="4"/>
        <v>1158</v>
      </c>
      <c r="H32" s="54">
        <f t="shared" si="4"/>
        <v>1148</v>
      </c>
      <c r="J32" s="9"/>
      <c r="K32" s="9"/>
    </row>
    <row r="33" spans="1:15" ht="32.25" customHeight="1" x14ac:dyDescent="0.25">
      <c r="A33" s="13"/>
      <c r="B33" s="13"/>
      <c r="C33" s="14">
        <v>71</v>
      </c>
      <c r="D33" s="23" t="s">
        <v>24</v>
      </c>
      <c r="E33" s="55">
        <v>1181</v>
      </c>
      <c r="F33" s="11">
        <v>1168</v>
      </c>
      <c r="G33" s="11">
        <v>1158</v>
      </c>
      <c r="H33" s="57">
        <v>1148</v>
      </c>
      <c r="J33" s="15"/>
      <c r="K33" s="15"/>
    </row>
    <row r="34" spans="1:15" ht="19.5" customHeight="1" x14ac:dyDescent="0.25">
      <c r="A34" s="82" t="s">
        <v>25</v>
      </c>
      <c r="B34" s="83"/>
      <c r="C34" s="83"/>
      <c r="D34" s="83"/>
      <c r="E34" s="7">
        <f>E31+E6+1</f>
        <v>318424671.94</v>
      </c>
      <c r="F34" s="7">
        <f>F31+F6</f>
        <v>334360198</v>
      </c>
      <c r="G34" s="7">
        <f>G31+G6</f>
        <v>385703159</v>
      </c>
      <c r="H34" s="54">
        <f>H31+H6</f>
        <v>345061818</v>
      </c>
      <c r="J34" s="15"/>
      <c r="K34" s="15"/>
      <c r="O34">
        <f>SUM(O35:O36)</f>
        <v>0</v>
      </c>
    </row>
    <row r="35" spans="1:15" ht="19.5" customHeight="1" x14ac:dyDescent="0.25">
      <c r="A35" s="24"/>
      <c r="B35" s="25"/>
      <c r="C35" s="25"/>
      <c r="D35" s="25"/>
      <c r="E35" s="27"/>
      <c r="F35" s="26"/>
      <c r="G35" s="26"/>
      <c r="H35" s="34"/>
      <c r="K35" s="15"/>
    </row>
    <row r="36" spans="1:15" ht="19.5" customHeight="1" x14ac:dyDescent="0.25">
      <c r="A36" s="78" t="s">
        <v>26</v>
      </c>
      <c r="B36" s="78"/>
      <c r="C36" s="78"/>
      <c r="D36" s="78"/>
      <c r="E36" s="27"/>
      <c r="F36" s="26"/>
      <c r="G36" s="26"/>
      <c r="H36" s="33"/>
    </row>
    <row r="37" spans="1:15" ht="18" customHeight="1" x14ac:dyDescent="0.25">
      <c r="A37" s="28"/>
      <c r="B37" s="29"/>
      <c r="C37" s="29">
        <v>931</v>
      </c>
      <c r="D37" s="30" t="s">
        <v>27</v>
      </c>
      <c r="E37" s="55">
        <v>1274185</v>
      </c>
      <c r="F37" s="31">
        <v>750686</v>
      </c>
      <c r="G37" s="31">
        <v>682346</v>
      </c>
      <c r="H37" s="57">
        <v>641032</v>
      </c>
      <c r="K37" s="15"/>
      <c r="L37" s="8"/>
    </row>
    <row r="38" spans="1:15" ht="15.75" customHeight="1" x14ac:dyDescent="0.25">
      <c r="A38" s="28"/>
      <c r="B38" s="29"/>
      <c r="C38" s="29">
        <v>943</v>
      </c>
      <c r="D38" s="30" t="s">
        <v>28</v>
      </c>
      <c r="E38" s="55">
        <v>947987</v>
      </c>
      <c r="F38" s="31">
        <v>916229</v>
      </c>
      <c r="G38" s="31">
        <v>867178</v>
      </c>
      <c r="H38" s="57">
        <v>778369</v>
      </c>
      <c r="K38" s="32"/>
    </row>
    <row r="39" spans="1:15" ht="18" customHeight="1" x14ac:dyDescent="0.25">
      <c r="A39" s="28"/>
      <c r="B39" s="29"/>
      <c r="C39" s="29">
        <v>952</v>
      </c>
      <c r="D39" s="30" t="s">
        <v>29</v>
      </c>
      <c r="E39" s="55">
        <v>934716</v>
      </c>
      <c r="F39" s="31">
        <v>338108</v>
      </c>
      <c r="G39" s="31">
        <v>336144</v>
      </c>
      <c r="H39" s="57">
        <v>336144</v>
      </c>
      <c r="K39" s="32"/>
    </row>
    <row r="40" spans="1:15" ht="16.5" customHeight="1" x14ac:dyDescent="0.25">
      <c r="A40" s="28"/>
      <c r="B40" s="29"/>
      <c r="C40" s="29">
        <v>961</v>
      </c>
      <c r="D40" s="30" t="s">
        <v>30</v>
      </c>
      <c r="E40" s="55">
        <v>350195</v>
      </c>
      <c r="F40" s="31">
        <v>223484</v>
      </c>
      <c r="G40" s="31">
        <v>198432</v>
      </c>
      <c r="H40" s="57">
        <v>175234</v>
      </c>
    </row>
    <row r="41" spans="1:15" ht="18" customHeight="1" x14ac:dyDescent="0.25">
      <c r="A41" s="28"/>
      <c r="B41" s="29"/>
      <c r="C41" s="29">
        <v>971</v>
      </c>
      <c r="D41" s="30" t="s">
        <v>31</v>
      </c>
      <c r="E41" s="55">
        <v>15930</v>
      </c>
      <c r="F41" s="31">
        <v>15930</v>
      </c>
      <c r="G41" s="31">
        <v>15930</v>
      </c>
      <c r="H41" s="57">
        <v>15930</v>
      </c>
      <c r="J41" s="15"/>
      <c r="K41" s="15"/>
    </row>
    <row r="42" spans="1:15" ht="19.5" customHeight="1" x14ac:dyDescent="0.25">
      <c r="A42" s="84" t="s">
        <v>32</v>
      </c>
      <c r="B42" s="84"/>
      <c r="C42" s="84"/>
      <c r="D42" s="84"/>
      <c r="E42" s="7">
        <f>SUM(E37:E41)</f>
        <v>3523013</v>
      </c>
      <c r="F42" s="6">
        <f>SUM(F37:F41)</f>
        <v>2244437</v>
      </c>
      <c r="G42" s="6">
        <f>SUM(G37:G41)</f>
        <v>2100030</v>
      </c>
      <c r="H42" s="57">
        <f>SUM(H37:H41)</f>
        <v>1946709</v>
      </c>
    </row>
    <row r="43" spans="1:15" x14ac:dyDescent="0.25">
      <c r="A43" s="33"/>
      <c r="B43" s="33"/>
      <c r="C43" s="33"/>
      <c r="D43" s="33"/>
      <c r="E43" s="35"/>
      <c r="F43" s="34"/>
      <c r="G43" s="35"/>
      <c r="H43" s="33"/>
    </row>
    <row r="44" spans="1:15" ht="25.5" x14ac:dyDescent="0.25">
      <c r="A44" s="3" t="s">
        <v>0</v>
      </c>
      <c r="B44" s="4" t="s">
        <v>1</v>
      </c>
      <c r="C44" s="4" t="s">
        <v>2</v>
      </c>
      <c r="D44" s="4" t="s">
        <v>33</v>
      </c>
      <c r="E44" s="4" t="s">
        <v>54</v>
      </c>
      <c r="F44" s="3" t="s">
        <v>56</v>
      </c>
      <c r="G44" s="3" t="s">
        <v>55</v>
      </c>
      <c r="H44" s="3" t="s">
        <v>55</v>
      </c>
      <c r="K44" s="15"/>
    </row>
    <row r="45" spans="1:15" ht="15.75" customHeight="1" x14ac:dyDescent="0.25">
      <c r="A45" s="5">
        <v>3</v>
      </c>
      <c r="B45" s="5"/>
      <c r="C45" s="5"/>
      <c r="D45" s="5" t="s">
        <v>34</v>
      </c>
      <c r="E45" s="7">
        <f>E46+E58+E76+E78+E80+E73</f>
        <v>277725279</v>
      </c>
      <c r="F45" s="7">
        <f>F46+F58+F76+F78+F80+F73</f>
        <v>286069155.78000003</v>
      </c>
      <c r="G45" s="7">
        <f>G46+G58+G76+G78+G80+G73</f>
        <v>309797880.99000001</v>
      </c>
      <c r="H45" s="7">
        <f>H46+H58+H76+H78+H80+H73</f>
        <v>335735844</v>
      </c>
      <c r="K45" s="58"/>
      <c r="L45" s="58"/>
      <c r="M45" s="58"/>
    </row>
    <row r="46" spans="1:15" ht="15.75" customHeight="1" x14ac:dyDescent="0.25">
      <c r="A46" s="5"/>
      <c r="B46" s="5">
        <v>31</v>
      </c>
      <c r="C46" s="5"/>
      <c r="D46" s="5" t="s">
        <v>35</v>
      </c>
      <c r="E46" s="7">
        <f>SUM(E47:E57)</f>
        <v>144820224</v>
      </c>
      <c r="F46" s="7">
        <f>SUM(F47:F57)</f>
        <v>164596236</v>
      </c>
      <c r="G46" s="7">
        <f>SUM(G47:G57)</f>
        <v>169385915</v>
      </c>
      <c r="H46" s="56">
        <f>SUM(H47:H57)</f>
        <v>174326181</v>
      </c>
      <c r="K46" s="58"/>
      <c r="L46" s="58"/>
      <c r="M46" s="58"/>
    </row>
    <row r="47" spans="1:15" ht="15.75" customHeight="1" x14ac:dyDescent="0.25">
      <c r="A47" s="5"/>
      <c r="B47" s="10"/>
      <c r="C47" s="10">
        <v>11</v>
      </c>
      <c r="D47" s="14" t="s">
        <v>19</v>
      </c>
      <c r="E47" s="55">
        <v>210133</v>
      </c>
      <c r="F47" s="11">
        <v>0</v>
      </c>
      <c r="G47" s="11">
        <v>0</v>
      </c>
      <c r="H47" s="55">
        <v>0</v>
      </c>
      <c r="I47" s="15"/>
      <c r="J47" s="58"/>
    </row>
    <row r="48" spans="1:15" x14ac:dyDescent="0.25">
      <c r="A48" s="13"/>
      <c r="B48" s="13"/>
      <c r="C48" s="14">
        <v>12</v>
      </c>
      <c r="D48" s="14" t="s">
        <v>20</v>
      </c>
      <c r="E48" s="55">
        <v>894</v>
      </c>
      <c r="F48" s="11">
        <v>0</v>
      </c>
      <c r="G48" s="11">
        <v>0</v>
      </c>
      <c r="H48" s="55">
        <v>0</v>
      </c>
      <c r="I48" s="15"/>
      <c r="J48" s="58"/>
    </row>
    <row r="49" spans="1:10" x14ac:dyDescent="0.25">
      <c r="A49" s="13"/>
      <c r="B49" s="13"/>
      <c r="C49" s="14">
        <v>31</v>
      </c>
      <c r="D49" s="14" t="s">
        <v>14</v>
      </c>
      <c r="E49" s="55">
        <v>0</v>
      </c>
      <c r="F49" s="11">
        <v>13100</v>
      </c>
      <c r="G49" s="11">
        <v>13100</v>
      </c>
      <c r="H49" s="55">
        <v>13100</v>
      </c>
      <c r="I49" s="15"/>
      <c r="J49" s="58"/>
    </row>
    <row r="50" spans="1:10" x14ac:dyDescent="0.25">
      <c r="A50" s="13"/>
      <c r="B50" s="13"/>
      <c r="C50" s="14">
        <v>43</v>
      </c>
      <c r="D50" s="14" t="s">
        <v>16</v>
      </c>
      <c r="E50" s="55">
        <v>143614384</v>
      </c>
      <c r="F50" s="11">
        <v>164462374</v>
      </c>
      <c r="G50" s="11">
        <v>169289825</v>
      </c>
      <c r="H50" s="55">
        <v>174260580</v>
      </c>
      <c r="I50" s="15"/>
      <c r="J50" s="58"/>
    </row>
    <row r="51" spans="1:10" x14ac:dyDescent="0.25">
      <c r="A51" s="13"/>
      <c r="B51" s="13"/>
      <c r="C51" s="14">
        <v>51</v>
      </c>
      <c r="D51" s="14" t="s">
        <v>6</v>
      </c>
      <c r="E51" s="11">
        <v>0</v>
      </c>
      <c r="F51" s="11">
        <v>52401</v>
      </c>
      <c r="G51" s="11">
        <v>52401</v>
      </c>
      <c r="H51" s="55">
        <v>52401</v>
      </c>
      <c r="I51" s="15"/>
      <c r="J51" s="36"/>
    </row>
    <row r="52" spans="1:10" x14ac:dyDescent="0.25">
      <c r="A52" s="13"/>
      <c r="B52" s="13"/>
      <c r="C52" s="14">
        <v>52</v>
      </c>
      <c r="D52" s="14" t="s">
        <v>7</v>
      </c>
      <c r="E52" s="55">
        <v>986246</v>
      </c>
      <c r="F52" s="11">
        <v>22883</v>
      </c>
      <c r="G52" s="11">
        <v>7628</v>
      </c>
      <c r="H52" s="55">
        <v>0</v>
      </c>
      <c r="I52" s="15"/>
      <c r="J52" s="58"/>
    </row>
    <row r="53" spans="1:10" x14ac:dyDescent="0.25">
      <c r="A53" s="13"/>
      <c r="B53" s="13"/>
      <c r="C53" s="14">
        <v>559</v>
      </c>
      <c r="D53" s="14" t="s">
        <v>8</v>
      </c>
      <c r="E53" s="11">
        <v>0</v>
      </c>
      <c r="F53" s="11">
        <v>0</v>
      </c>
      <c r="G53" s="11">
        <v>0</v>
      </c>
      <c r="H53" s="55">
        <v>0</v>
      </c>
      <c r="I53" s="36"/>
      <c r="J53" s="36"/>
    </row>
    <row r="54" spans="1:10" x14ac:dyDescent="0.25">
      <c r="A54" s="13"/>
      <c r="B54" s="13"/>
      <c r="C54" s="14">
        <v>561</v>
      </c>
      <c r="D54" s="14" t="s">
        <v>36</v>
      </c>
      <c r="E54" s="55">
        <v>5067</v>
      </c>
      <c r="F54" s="11">
        <v>0</v>
      </c>
      <c r="G54" s="11">
        <v>0</v>
      </c>
      <c r="H54" s="55">
        <v>0</v>
      </c>
      <c r="I54" s="36"/>
      <c r="J54" s="61"/>
    </row>
    <row r="55" spans="1:10" x14ac:dyDescent="0.25">
      <c r="A55" s="13"/>
      <c r="B55" s="13"/>
      <c r="C55" s="14">
        <v>563</v>
      </c>
      <c r="D55" s="14" t="s">
        <v>37</v>
      </c>
      <c r="E55" s="11">
        <v>0</v>
      </c>
      <c r="F55" s="11">
        <v>0</v>
      </c>
      <c r="G55" s="11">
        <v>0</v>
      </c>
      <c r="H55" s="55">
        <v>0</v>
      </c>
      <c r="I55" s="36"/>
      <c r="J55" s="36"/>
    </row>
    <row r="56" spans="1:10" x14ac:dyDescent="0.25">
      <c r="A56" s="13"/>
      <c r="B56" s="13"/>
      <c r="C56" s="14">
        <v>581</v>
      </c>
      <c r="D56" s="14" t="s">
        <v>11</v>
      </c>
      <c r="E56" s="11"/>
      <c r="F56" s="11">
        <v>45378</v>
      </c>
      <c r="G56" s="11">
        <v>22861</v>
      </c>
      <c r="H56" s="55">
        <v>0</v>
      </c>
      <c r="I56" s="36"/>
      <c r="J56" s="36"/>
    </row>
    <row r="57" spans="1:10" x14ac:dyDescent="0.25">
      <c r="A57" s="13"/>
      <c r="B57" s="13"/>
      <c r="C57" s="14">
        <v>61</v>
      </c>
      <c r="D57" s="14" t="s">
        <v>12</v>
      </c>
      <c r="E57" s="55">
        <v>3500</v>
      </c>
      <c r="F57" s="11">
        <v>100</v>
      </c>
      <c r="G57" s="11">
        <v>100</v>
      </c>
      <c r="H57" s="55">
        <v>100</v>
      </c>
      <c r="I57" s="36"/>
      <c r="J57" s="58"/>
    </row>
    <row r="58" spans="1:10" x14ac:dyDescent="0.25">
      <c r="A58" s="13"/>
      <c r="B58" s="17">
        <v>32</v>
      </c>
      <c r="C58" s="18"/>
      <c r="D58" s="17" t="s">
        <v>38</v>
      </c>
      <c r="E58" s="7">
        <f>SUM(E59:E72)</f>
        <v>132195923</v>
      </c>
      <c r="F58" s="7">
        <f t="shared" ref="F58:H58" si="5">SUM(F59:F72)</f>
        <v>120172205.3</v>
      </c>
      <c r="G58" s="7">
        <f t="shared" si="5"/>
        <v>139474252.25</v>
      </c>
      <c r="H58" s="56">
        <f t="shared" si="5"/>
        <v>160812162</v>
      </c>
      <c r="I58" s="36"/>
      <c r="J58" s="58"/>
    </row>
    <row r="59" spans="1:10" x14ac:dyDescent="0.25">
      <c r="A59" s="13"/>
      <c r="B59" s="13"/>
      <c r="C59" s="14">
        <v>11</v>
      </c>
      <c r="D59" s="14" t="s">
        <v>19</v>
      </c>
      <c r="E59" s="55">
        <v>2708338</v>
      </c>
      <c r="F59" s="11">
        <v>1557544</v>
      </c>
      <c r="G59" s="11">
        <v>544285</v>
      </c>
      <c r="H59" s="55">
        <v>692288</v>
      </c>
      <c r="I59" s="36"/>
      <c r="J59" s="36"/>
    </row>
    <row r="60" spans="1:10" x14ac:dyDescent="0.25">
      <c r="A60" s="13"/>
      <c r="B60" s="17"/>
      <c r="C60" s="14">
        <v>12</v>
      </c>
      <c r="D60" s="23" t="s">
        <v>20</v>
      </c>
      <c r="E60" s="55">
        <v>2540</v>
      </c>
      <c r="F60" s="11">
        <v>0</v>
      </c>
      <c r="G60" s="11">
        <v>0</v>
      </c>
      <c r="H60" s="55">
        <v>0</v>
      </c>
      <c r="I60" s="36"/>
      <c r="J60" s="36"/>
    </row>
    <row r="61" spans="1:10" x14ac:dyDescent="0.25">
      <c r="A61" s="13"/>
      <c r="B61" s="17"/>
      <c r="C61" s="14">
        <v>31</v>
      </c>
      <c r="D61" s="23" t="s">
        <v>14</v>
      </c>
      <c r="E61" s="55">
        <v>611474</v>
      </c>
      <c r="F61" s="11">
        <v>324233</v>
      </c>
      <c r="G61" s="11">
        <v>319433</v>
      </c>
      <c r="H61" s="55">
        <v>319433</v>
      </c>
      <c r="I61" s="36"/>
      <c r="J61" s="36"/>
    </row>
    <row r="62" spans="1:10" x14ac:dyDescent="0.25">
      <c r="A62" s="13"/>
      <c r="B62" s="17"/>
      <c r="C62" s="14">
        <v>43</v>
      </c>
      <c r="D62" s="23" t="s">
        <v>16</v>
      </c>
      <c r="E62" s="55">
        <v>112434898</v>
      </c>
      <c r="F62" s="11">
        <v>116432798</v>
      </c>
      <c r="G62" s="11">
        <v>137978610</v>
      </c>
      <c r="H62" s="55">
        <v>159613957</v>
      </c>
      <c r="I62" s="36"/>
      <c r="J62" s="36"/>
    </row>
    <row r="63" spans="1:10" x14ac:dyDescent="0.25">
      <c r="A63" s="13"/>
      <c r="B63" s="17"/>
      <c r="C63" s="14">
        <v>51</v>
      </c>
      <c r="D63" s="23" t="s">
        <v>6</v>
      </c>
      <c r="E63" s="11">
        <v>0</v>
      </c>
      <c r="F63" s="11">
        <v>24636</v>
      </c>
      <c r="G63" s="11">
        <v>5436</v>
      </c>
      <c r="H63" s="55">
        <v>5436</v>
      </c>
      <c r="I63" s="36"/>
      <c r="J63" s="58"/>
    </row>
    <row r="64" spans="1:10" x14ac:dyDescent="0.25">
      <c r="A64" s="13"/>
      <c r="B64" s="17"/>
      <c r="C64" s="14">
        <v>52</v>
      </c>
      <c r="D64" s="23" t="s">
        <v>7</v>
      </c>
      <c r="E64" s="55">
        <v>14818291</v>
      </c>
      <c r="F64" s="11">
        <v>187733</v>
      </c>
      <c r="G64" s="11">
        <v>3590</v>
      </c>
      <c r="H64" s="55">
        <v>0</v>
      </c>
      <c r="I64" s="36"/>
      <c r="J64" s="36"/>
    </row>
    <row r="65" spans="1:17" x14ac:dyDescent="0.25">
      <c r="A65" s="13"/>
      <c r="B65" s="17"/>
      <c r="C65" s="14">
        <v>559</v>
      </c>
      <c r="D65" s="14" t="s">
        <v>8</v>
      </c>
      <c r="E65" s="11">
        <v>0</v>
      </c>
      <c r="F65" s="11">
        <v>0</v>
      </c>
      <c r="G65" s="11">
        <v>0</v>
      </c>
      <c r="H65" s="55">
        <v>0</v>
      </c>
      <c r="I65" s="36"/>
      <c r="J65" s="36"/>
    </row>
    <row r="66" spans="1:17" x14ac:dyDescent="0.25">
      <c r="A66" s="13"/>
      <c r="B66" s="17"/>
      <c r="C66" s="14">
        <v>561</v>
      </c>
      <c r="D66" s="23" t="s">
        <v>36</v>
      </c>
      <c r="E66" s="55">
        <v>14392</v>
      </c>
      <c r="F66" s="11">
        <v>0</v>
      </c>
      <c r="G66" s="11">
        <v>0</v>
      </c>
      <c r="H66" s="55">
        <v>0</v>
      </c>
      <c r="I66" s="36"/>
      <c r="J66" s="36"/>
    </row>
    <row r="67" spans="1:17" x14ac:dyDescent="0.25">
      <c r="A67" s="13"/>
      <c r="B67" s="17"/>
      <c r="C67" s="14">
        <v>563</v>
      </c>
      <c r="D67" s="14" t="s">
        <v>37</v>
      </c>
      <c r="E67" s="11">
        <v>0</v>
      </c>
      <c r="F67" s="11">
        <v>0</v>
      </c>
      <c r="G67" s="11">
        <v>0</v>
      </c>
      <c r="H67" s="55">
        <v>0</v>
      </c>
      <c r="I67" s="36"/>
      <c r="J67" s="36"/>
    </row>
    <row r="68" spans="1:17" x14ac:dyDescent="0.25">
      <c r="A68" s="13"/>
      <c r="B68" s="17"/>
      <c r="C68" s="14">
        <v>5761</v>
      </c>
      <c r="D68" s="14" t="s">
        <v>39</v>
      </c>
      <c r="E68" s="11">
        <v>0</v>
      </c>
      <c r="F68" s="11">
        <v>0</v>
      </c>
      <c r="G68" s="11">
        <v>0</v>
      </c>
      <c r="H68" s="55">
        <v>0</v>
      </c>
      <c r="I68" s="36"/>
      <c r="J68" s="36"/>
    </row>
    <row r="69" spans="1:17" x14ac:dyDescent="0.25">
      <c r="A69" s="13"/>
      <c r="B69" s="17"/>
      <c r="C69" s="14">
        <v>5762</v>
      </c>
      <c r="D69" s="14" t="s">
        <v>40</v>
      </c>
      <c r="E69" s="11">
        <v>0</v>
      </c>
      <c r="F69" s="11">
        <v>0</v>
      </c>
      <c r="G69" s="11">
        <v>0</v>
      </c>
      <c r="H69" s="55">
        <v>0</v>
      </c>
      <c r="I69" s="36"/>
      <c r="J69" s="58"/>
    </row>
    <row r="70" spans="1:17" x14ac:dyDescent="0.25">
      <c r="A70" s="13"/>
      <c r="B70" s="17"/>
      <c r="C70" s="14">
        <v>581</v>
      </c>
      <c r="D70" s="14" t="s">
        <v>11</v>
      </c>
      <c r="E70" s="11">
        <v>0</v>
      </c>
      <c r="F70" s="11">
        <v>180343.3</v>
      </c>
      <c r="G70" s="11">
        <v>46977.25</v>
      </c>
      <c r="H70" s="55">
        <v>0</v>
      </c>
      <c r="I70" s="36"/>
      <c r="J70" s="36"/>
    </row>
    <row r="71" spans="1:17" x14ac:dyDescent="0.25">
      <c r="A71" s="13"/>
      <c r="B71" s="17"/>
      <c r="C71" s="38">
        <v>61</v>
      </c>
      <c r="D71" s="38" t="s">
        <v>12</v>
      </c>
      <c r="E71" s="55">
        <v>268229</v>
      </c>
      <c r="F71" s="11">
        <v>181048</v>
      </c>
      <c r="G71" s="11">
        <v>181048</v>
      </c>
      <c r="H71" s="55">
        <v>181048</v>
      </c>
      <c r="I71" s="36"/>
      <c r="J71" s="36"/>
    </row>
    <row r="72" spans="1:17" x14ac:dyDescent="0.25">
      <c r="A72" s="13"/>
      <c r="B72" s="17"/>
      <c r="C72" s="38">
        <v>815</v>
      </c>
      <c r="D72" s="38" t="s">
        <v>51</v>
      </c>
      <c r="E72" s="55">
        <v>1337761</v>
      </c>
      <c r="F72" s="11">
        <v>1283870</v>
      </c>
      <c r="G72" s="11">
        <v>394873</v>
      </c>
      <c r="H72" s="55">
        <v>0</v>
      </c>
      <c r="I72" s="36"/>
      <c r="J72" s="36"/>
    </row>
    <row r="73" spans="1:17" x14ac:dyDescent="0.25">
      <c r="A73" s="13"/>
      <c r="B73" s="17">
        <v>34</v>
      </c>
      <c r="C73" s="38"/>
      <c r="D73" s="38" t="s">
        <v>41</v>
      </c>
      <c r="E73" s="56">
        <f>E74+E75</f>
        <v>563999</v>
      </c>
      <c r="F73" s="56">
        <f>F74+F75</f>
        <v>462401</v>
      </c>
      <c r="G73" s="56">
        <f>G74+G75</f>
        <v>462401</v>
      </c>
      <c r="H73" s="56">
        <f>H74+H75</f>
        <v>462401</v>
      </c>
      <c r="I73" s="36"/>
      <c r="J73" s="69"/>
      <c r="K73" s="70"/>
      <c r="L73" s="62"/>
      <c r="M73" s="62"/>
      <c r="N73" s="63"/>
      <c r="O73" s="63"/>
      <c r="P73" s="63"/>
      <c r="Q73" s="63"/>
    </row>
    <row r="74" spans="1:17" x14ac:dyDescent="0.25">
      <c r="A74" s="13"/>
      <c r="B74" s="17"/>
      <c r="C74" s="38">
        <v>31</v>
      </c>
      <c r="D74" s="38" t="s">
        <v>14</v>
      </c>
      <c r="E74" s="55">
        <v>33398</v>
      </c>
      <c r="F74" s="11">
        <v>300</v>
      </c>
      <c r="G74" s="11">
        <v>300</v>
      </c>
      <c r="H74" s="55">
        <v>300</v>
      </c>
      <c r="I74" s="36"/>
      <c r="J74" s="69"/>
      <c r="K74" s="70"/>
      <c r="L74" s="62"/>
      <c r="M74" s="62"/>
      <c r="N74" s="64"/>
      <c r="O74" s="65"/>
      <c r="P74" s="65"/>
      <c r="Q74" s="66"/>
    </row>
    <row r="75" spans="1:17" s="8" customFormat="1" x14ac:dyDescent="0.25">
      <c r="A75" s="17"/>
      <c r="B75" s="17"/>
      <c r="C75" s="38">
        <v>43</v>
      </c>
      <c r="D75" s="14" t="s">
        <v>16</v>
      </c>
      <c r="E75" s="55">
        <v>530601</v>
      </c>
      <c r="F75" s="11">
        <v>462101</v>
      </c>
      <c r="G75" s="11">
        <v>462101</v>
      </c>
      <c r="H75" s="55">
        <v>462101</v>
      </c>
      <c r="J75" s="70"/>
      <c r="K75" s="70"/>
      <c r="L75" s="67"/>
      <c r="M75" s="67"/>
      <c r="N75" s="27"/>
      <c r="O75" s="27"/>
      <c r="P75" s="27"/>
      <c r="Q75" s="68"/>
    </row>
    <row r="76" spans="1:17" x14ac:dyDescent="0.25">
      <c r="A76" s="13"/>
      <c r="B76" s="17">
        <v>35</v>
      </c>
      <c r="C76" s="38"/>
      <c r="D76" s="38" t="s">
        <v>57</v>
      </c>
      <c r="E76" s="7">
        <f>E77</f>
        <v>0</v>
      </c>
      <c r="F76" s="7">
        <f>F77</f>
        <v>620843.48</v>
      </c>
      <c r="G76" s="7">
        <f>G77</f>
        <v>312755.74</v>
      </c>
      <c r="H76" s="56">
        <f>H77</f>
        <v>0</v>
      </c>
      <c r="J76" s="36"/>
    </row>
    <row r="77" spans="1:17" x14ac:dyDescent="0.25">
      <c r="A77" s="13"/>
      <c r="B77" s="17"/>
      <c r="C77" s="38">
        <v>581</v>
      </c>
      <c r="D77" s="14" t="s">
        <v>11</v>
      </c>
      <c r="E77" s="55">
        <v>0</v>
      </c>
      <c r="F77" s="11">
        <v>620843.48</v>
      </c>
      <c r="G77" s="11">
        <v>312755.74</v>
      </c>
      <c r="H77" s="55">
        <v>0</v>
      </c>
      <c r="J77" s="69"/>
      <c r="K77" s="70"/>
      <c r="L77" s="62"/>
      <c r="M77" s="62"/>
      <c r="N77" s="63"/>
      <c r="O77" s="63"/>
      <c r="P77" s="63"/>
      <c r="Q77" s="63"/>
    </row>
    <row r="78" spans="1:17" x14ac:dyDescent="0.25">
      <c r="A78" s="13"/>
      <c r="B78" s="17">
        <v>36</v>
      </c>
      <c r="C78" s="38"/>
      <c r="D78" s="37" t="s">
        <v>53</v>
      </c>
      <c r="E78" s="56">
        <f>E79</f>
        <v>0</v>
      </c>
      <c r="F78" s="7">
        <f>F79</f>
        <v>82370</v>
      </c>
      <c r="G78" s="7">
        <f>G79</f>
        <v>27457</v>
      </c>
      <c r="H78" s="7">
        <f>H79</f>
        <v>0</v>
      </c>
      <c r="J78" s="69"/>
      <c r="K78" s="70"/>
      <c r="L78" s="62"/>
      <c r="M78" s="62"/>
      <c r="N78" s="64"/>
      <c r="O78" s="65"/>
      <c r="P78" s="65"/>
      <c r="Q78" s="66"/>
    </row>
    <row r="79" spans="1:17" x14ac:dyDescent="0.25">
      <c r="A79" s="13"/>
      <c r="B79" s="17"/>
      <c r="C79" s="38">
        <v>51</v>
      </c>
      <c r="D79" s="38" t="s">
        <v>6</v>
      </c>
      <c r="E79" s="55">
        <v>0</v>
      </c>
      <c r="F79" s="11">
        <v>82370</v>
      </c>
      <c r="G79" s="11">
        <v>27457</v>
      </c>
      <c r="H79" s="55">
        <v>0</v>
      </c>
      <c r="J79" s="70"/>
      <c r="K79" s="70"/>
      <c r="L79" s="67"/>
      <c r="M79" s="67"/>
      <c r="N79" s="27"/>
      <c r="O79" s="27"/>
      <c r="P79" s="27"/>
      <c r="Q79" s="68"/>
    </row>
    <row r="80" spans="1:17" s="8" customFormat="1" x14ac:dyDescent="0.25">
      <c r="A80" s="17"/>
      <c r="B80" s="17">
        <v>38</v>
      </c>
      <c r="C80" s="37"/>
      <c r="D80" s="37" t="s">
        <v>42</v>
      </c>
      <c r="E80" s="7">
        <f t="shared" ref="E80:G80" si="6">SUM(E81:E82)</f>
        <v>145133</v>
      </c>
      <c r="F80" s="7">
        <f>SUM(F81:F82)</f>
        <v>135100</v>
      </c>
      <c r="G80" s="7">
        <f t="shared" si="6"/>
        <v>135100</v>
      </c>
      <c r="H80" s="56">
        <f t="shared" ref="H80" si="7">SUM(H81:H82)</f>
        <v>135100</v>
      </c>
      <c r="J80" s="69"/>
      <c r="K80" s="69"/>
      <c r="L80" s="62"/>
      <c r="M80" s="62"/>
      <c r="N80" s="64"/>
      <c r="O80" s="65"/>
      <c r="P80" s="65"/>
      <c r="Q80" s="66"/>
    </row>
    <row r="81" spans="1:17" x14ac:dyDescent="0.25">
      <c r="A81" s="13"/>
      <c r="B81" s="13"/>
      <c r="C81" s="38">
        <v>31</v>
      </c>
      <c r="D81" s="38" t="s">
        <v>14</v>
      </c>
      <c r="E81" s="55">
        <v>133</v>
      </c>
      <c r="F81" s="11">
        <v>100</v>
      </c>
      <c r="G81" s="11">
        <v>100</v>
      </c>
      <c r="H81" s="55">
        <v>100</v>
      </c>
      <c r="J81" s="69"/>
      <c r="K81" s="70"/>
      <c r="L81" s="62"/>
      <c r="M81" s="62"/>
      <c r="N81" s="64"/>
      <c r="O81" s="65"/>
      <c r="P81" s="65"/>
      <c r="Q81" s="66"/>
    </row>
    <row r="82" spans="1:17" x14ac:dyDescent="0.25">
      <c r="A82" s="13"/>
      <c r="B82" s="39"/>
      <c r="C82" s="40">
        <v>43</v>
      </c>
      <c r="D82" s="38" t="s">
        <v>16</v>
      </c>
      <c r="E82" s="55">
        <v>145000</v>
      </c>
      <c r="F82" s="11">
        <v>135000</v>
      </c>
      <c r="G82" s="11">
        <v>135000</v>
      </c>
      <c r="H82" s="55">
        <v>135000</v>
      </c>
      <c r="J82" s="71"/>
      <c r="K82" s="72"/>
      <c r="L82" s="72"/>
      <c r="M82" s="72"/>
      <c r="N82" s="72"/>
      <c r="O82" s="72"/>
      <c r="P82" s="72"/>
      <c r="Q82" s="72"/>
    </row>
    <row r="83" spans="1:17" s="8" customFormat="1" x14ac:dyDescent="0.25">
      <c r="A83" s="41">
        <v>4</v>
      </c>
      <c r="B83" s="42"/>
      <c r="C83" s="42"/>
      <c r="D83" s="43" t="s">
        <v>43</v>
      </c>
      <c r="E83" s="7">
        <f>E84+E87+E100</f>
        <v>41995868</v>
      </c>
      <c r="F83" s="7">
        <f>F84+F87+F100</f>
        <v>48435449.5</v>
      </c>
      <c r="G83" s="7">
        <f>G84+G87+G100</f>
        <v>76058599</v>
      </c>
      <c r="H83" s="56">
        <f t="shared" ref="H83" si="8">H84+H87+H100</f>
        <v>9422616</v>
      </c>
      <c r="J83" s="58"/>
    </row>
    <row r="84" spans="1:17" s="8" customFormat="1" x14ac:dyDescent="0.25">
      <c r="A84" s="5"/>
      <c r="B84" s="5">
        <v>41</v>
      </c>
      <c r="C84" s="5"/>
      <c r="D84" s="43" t="s">
        <v>44</v>
      </c>
      <c r="E84" s="7">
        <f>SUM(E85:E86)</f>
        <v>0</v>
      </c>
      <c r="F84" s="7">
        <f t="shared" ref="F84:G84" si="9">SUM(F85:F86)</f>
        <v>0</v>
      </c>
      <c r="G84" s="7">
        <f t="shared" si="9"/>
        <v>0</v>
      </c>
      <c r="H84" s="56">
        <f t="shared" ref="H84" si="10">SUM(H85:H86)</f>
        <v>0</v>
      </c>
      <c r="J84" s="36"/>
    </row>
    <row r="85" spans="1:17" x14ac:dyDescent="0.25">
      <c r="A85" s="10"/>
      <c r="B85" s="10"/>
      <c r="C85" s="14">
        <v>11</v>
      </c>
      <c r="D85" s="14" t="s">
        <v>19</v>
      </c>
      <c r="E85" s="11">
        <v>0</v>
      </c>
      <c r="F85" s="11">
        <v>0</v>
      </c>
      <c r="G85" s="11">
        <v>0</v>
      </c>
      <c r="H85" s="55">
        <v>0</v>
      </c>
      <c r="J85" s="58"/>
    </row>
    <row r="86" spans="1:17" x14ac:dyDescent="0.25">
      <c r="A86" s="10"/>
      <c r="B86" s="10"/>
      <c r="C86" s="14">
        <v>43</v>
      </c>
      <c r="D86" s="14" t="s">
        <v>16</v>
      </c>
      <c r="E86" s="11">
        <v>0</v>
      </c>
      <c r="F86" s="11">
        <v>0</v>
      </c>
      <c r="G86" s="44">
        <v>0</v>
      </c>
      <c r="H86" s="55">
        <v>0</v>
      </c>
      <c r="J86" s="36"/>
    </row>
    <row r="87" spans="1:17" s="8" customFormat="1" x14ac:dyDescent="0.25">
      <c r="A87" s="5"/>
      <c r="B87" s="5">
        <v>42</v>
      </c>
      <c r="C87" s="18"/>
      <c r="D87" s="18" t="s">
        <v>45</v>
      </c>
      <c r="E87" s="7">
        <f t="shared" ref="E87:G87" si="11">SUM(E88:E99)</f>
        <v>17064266</v>
      </c>
      <c r="F87" s="7">
        <f t="shared" si="11"/>
        <v>5415482.5</v>
      </c>
      <c r="G87" s="7">
        <f t="shared" si="11"/>
        <v>6919808</v>
      </c>
      <c r="H87" s="56">
        <f t="shared" ref="H87" si="12">SUM(H88:H99)</f>
        <v>9315111</v>
      </c>
      <c r="J87" s="36"/>
    </row>
    <row r="88" spans="1:17" x14ac:dyDescent="0.25">
      <c r="A88" s="10"/>
      <c r="B88" s="10"/>
      <c r="C88" s="14">
        <v>11</v>
      </c>
      <c r="D88" s="14" t="s">
        <v>19</v>
      </c>
      <c r="E88" s="55">
        <v>6173507</v>
      </c>
      <c r="F88" s="11">
        <v>3803562</v>
      </c>
      <c r="G88" s="11">
        <v>5501000</v>
      </c>
      <c r="H88" s="55">
        <v>8001000</v>
      </c>
      <c r="I88" s="36"/>
      <c r="J88" s="36"/>
    </row>
    <row r="89" spans="1:17" x14ac:dyDescent="0.25">
      <c r="A89" s="10"/>
      <c r="B89" s="10"/>
      <c r="C89" s="14">
        <v>12</v>
      </c>
      <c r="D89" s="14" t="s">
        <v>20</v>
      </c>
      <c r="E89" s="11">
        <v>0</v>
      </c>
      <c r="F89" s="11">
        <v>0</v>
      </c>
      <c r="G89" s="11">
        <v>0</v>
      </c>
      <c r="H89" s="55">
        <v>0</v>
      </c>
      <c r="I89" s="36"/>
      <c r="J89" s="36"/>
    </row>
    <row r="90" spans="1:17" x14ac:dyDescent="0.25">
      <c r="A90" s="10"/>
      <c r="B90" s="10"/>
      <c r="C90" s="14">
        <v>31</v>
      </c>
      <c r="D90" s="14" t="s">
        <v>14</v>
      </c>
      <c r="E90" s="55">
        <v>2213348</v>
      </c>
      <c r="F90" s="11">
        <v>1271390</v>
      </c>
      <c r="G90" s="11">
        <v>1297163</v>
      </c>
      <c r="H90" s="55">
        <v>1297163</v>
      </c>
      <c r="I90" s="36"/>
      <c r="J90" s="36"/>
    </row>
    <row r="91" spans="1:17" x14ac:dyDescent="0.25">
      <c r="A91" s="10"/>
      <c r="B91" s="10"/>
      <c r="C91" s="14">
        <v>43</v>
      </c>
      <c r="D91" s="14" t="s">
        <v>16</v>
      </c>
      <c r="E91" s="11">
        <v>0</v>
      </c>
      <c r="F91" s="11">
        <v>0</v>
      </c>
      <c r="G91" s="44">
        <v>0</v>
      </c>
      <c r="H91" s="55">
        <v>0</v>
      </c>
      <c r="I91" s="36"/>
      <c r="J91" s="36"/>
    </row>
    <row r="92" spans="1:17" x14ac:dyDescent="0.25">
      <c r="A92" s="10"/>
      <c r="B92" s="10"/>
      <c r="C92" s="14">
        <v>51</v>
      </c>
      <c r="D92" s="14" t="s">
        <v>6</v>
      </c>
      <c r="E92" s="11">
        <v>0</v>
      </c>
      <c r="F92" s="11">
        <v>0</v>
      </c>
      <c r="G92" s="44">
        <v>0</v>
      </c>
      <c r="H92" s="55">
        <v>0</v>
      </c>
      <c r="I92" s="36"/>
      <c r="J92" s="36"/>
    </row>
    <row r="93" spans="1:17" x14ac:dyDescent="0.25">
      <c r="A93" s="10"/>
      <c r="B93" s="10"/>
      <c r="C93" s="14">
        <v>52</v>
      </c>
      <c r="D93" s="23" t="s">
        <v>7</v>
      </c>
      <c r="E93" s="11">
        <v>0</v>
      </c>
      <c r="F93" s="11">
        <v>0</v>
      </c>
      <c r="G93" s="11">
        <v>0</v>
      </c>
      <c r="H93" s="55">
        <v>0</v>
      </c>
      <c r="I93" s="36"/>
      <c r="J93" s="58"/>
    </row>
    <row r="94" spans="1:17" x14ac:dyDescent="0.25">
      <c r="A94" s="10"/>
      <c r="B94" s="10"/>
      <c r="C94" s="14">
        <v>559</v>
      </c>
      <c r="D94" s="14" t="s">
        <v>8</v>
      </c>
      <c r="E94" s="11">
        <v>0</v>
      </c>
      <c r="F94" s="11">
        <v>0</v>
      </c>
      <c r="G94" s="44">
        <v>0</v>
      </c>
      <c r="H94" s="55">
        <v>0</v>
      </c>
      <c r="I94" s="36"/>
      <c r="J94" s="58"/>
    </row>
    <row r="95" spans="1:17" x14ac:dyDescent="0.25">
      <c r="A95" s="10"/>
      <c r="B95" s="10"/>
      <c r="C95" s="14">
        <v>561</v>
      </c>
      <c r="D95" s="23" t="s">
        <v>36</v>
      </c>
      <c r="E95" s="11">
        <v>0</v>
      </c>
      <c r="F95" s="11">
        <v>0</v>
      </c>
      <c r="G95" s="11">
        <v>0</v>
      </c>
      <c r="H95" s="55">
        <v>0</v>
      </c>
      <c r="I95" s="36"/>
      <c r="J95" s="36"/>
    </row>
    <row r="96" spans="1:17" x14ac:dyDescent="0.25">
      <c r="A96" s="10"/>
      <c r="B96" s="10"/>
      <c r="C96" s="14">
        <v>563</v>
      </c>
      <c r="D96" s="14" t="s">
        <v>37</v>
      </c>
      <c r="E96" s="11">
        <v>0</v>
      </c>
      <c r="F96" s="11">
        <v>0</v>
      </c>
      <c r="G96" s="11">
        <v>0</v>
      </c>
      <c r="H96" s="55">
        <v>0</v>
      </c>
      <c r="I96" s="36"/>
      <c r="J96" s="36"/>
    </row>
    <row r="97" spans="1:10" x14ac:dyDescent="0.25">
      <c r="A97" s="10"/>
      <c r="B97" s="10"/>
      <c r="C97" s="14">
        <v>581</v>
      </c>
      <c r="D97" s="14" t="s">
        <v>11</v>
      </c>
      <c r="E97" s="55">
        <v>8464913</v>
      </c>
      <c r="F97" s="11">
        <v>323562.5</v>
      </c>
      <c r="G97" s="11">
        <v>104687</v>
      </c>
      <c r="H97" s="55">
        <v>0</v>
      </c>
      <c r="I97" s="36"/>
      <c r="J97" s="36"/>
    </row>
    <row r="98" spans="1:10" x14ac:dyDescent="0.25">
      <c r="A98" s="10"/>
      <c r="B98" s="10"/>
      <c r="C98" s="14">
        <v>61</v>
      </c>
      <c r="D98" s="38" t="s">
        <v>12</v>
      </c>
      <c r="E98" s="55">
        <v>211317</v>
      </c>
      <c r="F98" s="11">
        <v>15800</v>
      </c>
      <c r="G98" s="11">
        <v>15800</v>
      </c>
      <c r="H98" s="55">
        <v>15800</v>
      </c>
      <c r="I98" s="36"/>
      <c r="J98" s="36"/>
    </row>
    <row r="99" spans="1:10" x14ac:dyDescent="0.25">
      <c r="A99" s="10"/>
      <c r="B99" s="10"/>
      <c r="C99" s="14">
        <v>71</v>
      </c>
      <c r="D99" s="14" t="s">
        <v>46</v>
      </c>
      <c r="E99" s="55">
        <v>1181</v>
      </c>
      <c r="F99" s="11">
        <v>1168</v>
      </c>
      <c r="G99" s="11">
        <v>1158</v>
      </c>
      <c r="H99" s="55">
        <v>1148</v>
      </c>
      <c r="I99" s="36"/>
      <c r="J99" s="58"/>
    </row>
    <row r="100" spans="1:10" s="8" customFormat="1" x14ac:dyDescent="0.25">
      <c r="A100" s="5"/>
      <c r="B100" s="5">
        <v>45</v>
      </c>
      <c r="C100" s="18"/>
      <c r="D100" s="18" t="s">
        <v>47</v>
      </c>
      <c r="E100" s="7">
        <f>SUM(E101:E111)</f>
        <v>24931602</v>
      </c>
      <c r="F100" s="7">
        <f>SUM(F101:F111)</f>
        <v>43019967</v>
      </c>
      <c r="G100" s="7">
        <f t="shared" ref="G100:H100" si="13">SUM(G101:G111)</f>
        <v>69138791</v>
      </c>
      <c r="H100" s="56">
        <f t="shared" si="13"/>
        <v>107505</v>
      </c>
      <c r="I100" s="58"/>
      <c r="J100" s="58"/>
    </row>
    <row r="101" spans="1:10" x14ac:dyDescent="0.25">
      <c r="A101" s="10"/>
      <c r="B101" s="10"/>
      <c r="C101" s="14">
        <v>11</v>
      </c>
      <c r="D101" s="14" t="s">
        <v>19</v>
      </c>
      <c r="E101" s="55">
        <v>9596681</v>
      </c>
      <c r="F101" s="11">
        <v>22786618</v>
      </c>
      <c r="G101" s="11">
        <v>13595322</v>
      </c>
      <c r="H101" s="55">
        <v>0</v>
      </c>
      <c r="I101" s="36"/>
      <c r="J101" s="36"/>
    </row>
    <row r="102" spans="1:10" x14ac:dyDescent="0.25">
      <c r="A102" s="10"/>
      <c r="B102" s="10"/>
      <c r="C102" s="14">
        <v>12</v>
      </c>
      <c r="D102" s="14" t="s">
        <v>20</v>
      </c>
      <c r="E102" s="55">
        <v>0</v>
      </c>
      <c r="F102" s="11">
        <v>0</v>
      </c>
      <c r="G102" s="11">
        <v>0</v>
      </c>
      <c r="H102" s="55">
        <v>0</v>
      </c>
      <c r="I102" s="36"/>
    </row>
    <row r="103" spans="1:10" x14ac:dyDescent="0.25">
      <c r="A103" s="10"/>
      <c r="B103" s="10"/>
      <c r="C103" s="14">
        <v>31</v>
      </c>
      <c r="D103" s="14" t="s">
        <v>14</v>
      </c>
      <c r="E103" s="55">
        <v>328334</v>
      </c>
      <c r="F103" s="11">
        <v>107505</v>
      </c>
      <c r="G103" s="11">
        <v>107505</v>
      </c>
      <c r="H103" s="55">
        <v>107505</v>
      </c>
      <c r="I103" s="36"/>
    </row>
    <row r="104" spans="1:10" x14ac:dyDescent="0.25">
      <c r="A104" s="10"/>
      <c r="B104" s="10"/>
      <c r="C104" s="14">
        <v>43</v>
      </c>
      <c r="D104" s="14" t="s">
        <v>16</v>
      </c>
      <c r="E104" s="11">
        <v>0</v>
      </c>
      <c r="F104" s="11">
        <v>0</v>
      </c>
      <c r="G104" s="44">
        <v>0</v>
      </c>
      <c r="H104" s="55">
        <v>0</v>
      </c>
      <c r="I104" s="36"/>
    </row>
    <row r="105" spans="1:10" x14ac:dyDescent="0.25">
      <c r="A105" s="10"/>
      <c r="B105" s="10"/>
      <c r="C105" s="14">
        <v>52</v>
      </c>
      <c r="D105" s="14" t="s">
        <v>7</v>
      </c>
      <c r="E105" s="55">
        <v>516239</v>
      </c>
      <c r="F105" s="11">
        <v>0</v>
      </c>
      <c r="G105" s="44">
        <v>0</v>
      </c>
      <c r="H105" s="55">
        <v>0</v>
      </c>
      <c r="I105" s="36"/>
    </row>
    <row r="106" spans="1:10" x14ac:dyDescent="0.25">
      <c r="A106" s="10"/>
      <c r="B106" s="10"/>
      <c r="C106" s="14">
        <v>563</v>
      </c>
      <c r="D106" s="14" t="s">
        <v>37</v>
      </c>
      <c r="E106" s="11">
        <v>0</v>
      </c>
      <c r="F106" s="11">
        <v>0</v>
      </c>
      <c r="G106" s="44">
        <v>0</v>
      </c>
      <c r="H106" s="55">
        <v>0</v>
      </c>
      <c r="I106" s="36"/>
    </row>
    <row r="107" spans="1:10" x14ac:dyDescent="0.25">
      <c r="A107" s="10"/>
      <c r="B107" s="10"/>
      <c r="C107" s="14">
        <v>5761</v>
      </c>
      <c r="D107" s="14" t="s">
        <v>39</v>
      </c>
      <c r="E107" s="11">
        <v>0</v>
      </c>
      <c r="F107" s="11">
        <v>0</v>
      </c>
      <c r="G107" s="11">
        <v>0</v>
      </c>
      <c r="H107" s="55">
        <v>0</v>
      </c>
      <c r="I107" s="36"/>
    </row>
    <row r="108" spans="1:10" x14ac:dyDescent="0.25">
      <c r="A108" s="10"/>
      <c r="B108" s="10"/>
      <c r="C108" s="14">
        <v>5762</v>
      </c>
      <c r="D108" s="14" t="s">
        <v>40</v>
      </c>
      <c r="E108" s="11">
        <v>0</v>
      </c>
      <c r="F108" s="11">
        <v>0</v>
      </c>
      <c r="G108" s="11">
        <v>0</v>
      </c>
      <c r="H108" s="55">
        <v>0</v>
      </c>
      <c r="I108" s="36"/>
    </row>
    <row r="109" spans="1:10" x14ac:dyDescent="0.25">
      <c r="A109" s="10"/>
      <c r="B109" s="10"/>
      <c r="C109" s="14">
        <v>581</v>
      </c>
      <c r="D109" s="14" t="s">
        <v>11</v>
      </c>
      <c r="E109" s="55">
        <v>4492709</v>
      </c>
      <c r="F109" s="11">
        <v>6444065</v>
      </c>
      <c r="G109" s="11">
        <v>0</v>
      </c>
      <c r="H109" s="55">
        <v>0</v>
      </c>
      <c r="I109" s="36"/>
    </row>
    <row r="110" spans="1:10" x14ac:dyDescent="0.25">
      <c r="A110" s="10"/>
      <c r="B110" s="10"/>
      <c r="C110" s="14">
        <v>61</v>
      </c>
      <c r="D110" s="14" t="s">
        <v>12</v>
      </c>
      <c r="E110" s="11">
        <v>0</v>
      </c>
      <c r="F110" s="11">
        <v>0</v>
      </c>
      <c r="G110" s="11">
        <v>0</v>
      </c>
      <c r="H110" s="55">
        <v>0</v>
      </c>
      <c r="I110" s="36"/>
    </row>
    <row r="111" spans="1:10" x14ac:dyDescent="0.25">
      <c r="A111" s="10"/>
      <c r="B111" s="10"/>
      <c r="C111" s="38">
        <v>815</v>
      </c>
      <c r="D111" s="38" t="s">
        <v>51</v>
      </c>
      <c r="E111" s="55">
        <v>9997639</v>
      </c>
      <c r="F111" s="11">
        <v>13681779</v>
      </c>
      <c r="G111" s="11">
        <v>55435964</v>
      </c>
      <c r="H111" s="55">
        <v>0</v>
      </c>
      <c r="I111" s="36"/>
    </row>
    <row r="112" spans="1:10" s="8" customFormat="1" ht="18.75" customHeight="1" x14ac:dyDescent="0.25">
      <c r="A112" s="76" t="s">
        <v>25</v>
      </c>
      <c r="B112" s="77"/>
      <c r="C112" s="77"/>
      <c r="D112" s="77"/>
      <c r="E112" s="45">
        <f>E83+E45</f>
        <v>319721147</v>
      </c>
      <c r="F112" s="45">
        <f>F83+F45</f>
        <v>334504605.28000003</v>
      </c>
      <c r="G112" s="45">
        <f>G83+G45</f>
        <v>385856479.99000001</v>
      </c>
      <c r="H112" s="45">
        <f>H83+H45</f>
        <v>345158460</v>
      </c>
      <c r="I112" s="59"/>
    </row>
    <row r="113" spans="1:9" ht="18.75" customHeight="1" x14ac:dyDescent="0.25">
      <c r="A113" s="53"/>
      <c r="B113" s="46"/>
      <c r="C113" s="46"/>
      <c r="D113" s="46"/>
      <c r="E113" s="47"/>
      <c r="F113" s="48"/>
      <c r="G113" s="48"/>
      <c r="H113" s="49"/>
      <c r="I113" s="50"/>
    </row>
    <row r="114" spans="1:9" x14ac:dyDescent="0.25">
      <c r="A114" s="78" t="s">
        <v>48</v>
      </c>
      <c r="B114" s="78"/>
      <c r="C114" s="78"/>
      <c r="D114" s="78"/>
      <c r="E114" s="51"/>
      <c r="F114" s="26"/>
      <c r="G114" s="26"/>
      <c r="H114" s="26"/>
    </row>
    <row r="115" spans="1:9" x14ac:dyDescent="0.25">
      <c r="A115" s="28"/>
      <c r="B115" s="29"/>
      <c r="C115" s="29">
        <v>931</v>
      </c>
      <c r="D115" s="30" t="s">
        <v>27</v>
      </c>
      <c r="E115" s="60">
        <v>750686</v>
      </c>
      <c r="F115" s="31">
        <v>682346</v>
      </c>
      <c r="G115" s="31">
        <v>641032</v>
      </c>
      <c r="H115" s="73">
        <v>602050</v>
      </c>
    </row>
    <row r="116" spans="1:9" x14ac:dyDescent="0.25">
      <c r="A116" s="28"/>
      <c r="B116" s="29"/>
      <c r="C116" s="29">
        <v>943</v>
      </c>
      <c r="D116" s="30" t="s">
        <v>28</v>
      </c>
      <c r="E116" s="60">
        <v>898329</v>
      </c>
      <c r="F116" s="31">
        <v>867178</v>
      </c>
      <c r="G116" s="31">
        <v>778369</v>
      </c>
      <c r="H116" s="73">
        <v>743269</v>
      </c>
    </row>
    <row r="117" spans="1:9" x14ac:dyDescent="0.25">
      <c r="A117" s="28"/>
      <c r="B117" s="29"/>
      <c r="C117" s="29">
        <v>952</v>
      </c>
      <c r="D117" s="30" t="s">
        <v>29</v>
      </c>
      <c r="E117" s="60">
        <v>338108</v>
      </c>
      <c r="F117" s="31">
        <v>336144</v>
      </c>
      <c r="G117" s="31">
        <v>336144</v>
      </c>
      <c r="H117" s="73">
        <v>336144</v>
      </c>
    </row>
    <row r="118" spans="1:9" x14ac:dyDescent="0.25">
      <c r="A118" s="28"/>
      <c r="B118" s="29"/>
      <c r="C118" s="29">
        <v>961</v>
      </c>
      <c r="D118" s="30" t="s">
        <v>30</v>
      </c>
      <c r="E118" s="60">
        <v>223484</v>
      </c>
      <c r="F118" s="31">
        <v>198432</v>
      </c>
      <c r="G118" s="31">
        <v>175234</v>
      </c>
      <c r="H118" s="73">
        <v>152684</v>
      </c>
    </row>
    <row r="119" spans="1:9" x14ac:dyDescent="0.25">
      <c r="A119" s="28"/>
      <c r="B119" s="29"/>
      <c r="C119" s="29">
        <v>971</v>
      </c>
      <c r="D119" s="30" t="s">
        <v>31</v>
      </c>
      <c r="E119" s="60">
        <v>15930</v>
      </c>
      <c r="F119" s="31">
        <v>15930</v>
      </c>
      <c r="G119" s="31">
        <v>15930</v>
      </c>
      <c r="H119" s="73">
        <v>15930</v>
      </c>
    </row>
    <row r="120" spans="1:9" x14ac:dyDescent="0.25">
      <c r="A120" s="79" t="s">
        <v>49</v>
      </c>
      <c r="B120" s="80"/>
      <c r="C120" s="80"/>
      <c r="D120" s="81"/>
      <c r="E120" s="7">
        <f>SUM(E115:E119)</f>
        <v>2226537</v>
      </c>
      <c r="F120" s="6">
        <f>SUM(F115:F119)</f>
        <v>2100030</v>
      </c>
      <c r="G120" s="6">
        <f>SUM(G115:G119)</f>
        <v>1946709</v>
      </c>
      <c r="H120" s="54">
        <f>SUM(H115:H119)</f>
        <v>1850077</v>
      </c>
    </row>
    <row r="121" spans="1:9" x14ac:dyDescent="0.25">
      <c r="F121" s="15"/>
    </row>
    <row r="122" spans="1:9" x14ac:dyDescent="0.25">
      <c r="E122" s="16"/>
      <c r="F122" s="16"/>
      <c r="G122" s="15"/>
      <c r="H122" s="16"/>
    </row>
    <row r="123" spans="1:9" s="12" customFormat="1" x14ac:dyDescent="0.25">
      <c r="E123" s="52"/>
      <c r="F123" s="16"/>
      <c r="G123" s="16"/>
    </row>
  </sheetData>
  <mergeCells count="8">
    <mergeCell ref="A3:H3"/>
    <mergeCell ref="A2:H2"/>
    <mergeCell ref="A112:D112"/>
    <mergeCell ref="A114:D114"/>
    <mergeCell ref="A120:D120"/>
    <mergeCell ref="A34:D34"/>
    <mergeCell ref="A36:D36"/>
    <mergeCell ref="A42:D42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JURILJ TAJANA</dc:creator>
  <cp:lastModifiedBy>Katarina Vištica</cp:lastModifiedBy>
  <cp:lastPrinted>2024-11-21T08:13:29Z</cp:lastPrinted>
  <dcterms:created xsi:type="dcterms:W3CDTF">2023-12-07T10:56:08Z</dcterms:created>
  <dcterms:modified xsi:type="dcterms:W3CDTF">2024-11-22T14:47:39Z</dcterms:modified>
</cp:coreProperties>
</file>