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vin-file1\sluzbakontrolinga\03 PLANIRANJE\09 Plan 2024\8. SET ZA UV 2024\PRIJEDLOG PLANA\"/>
    </mc:Choice>
  </mc:AlternateContent>
  <bookViews>
    <workbookView xWindow="0" yWindow="0" windowWidth="28800" windowHeight="11235"/>
  </bookViews>
  <sheets>
    <sheet name="NACRT - TABLICA A -PLAN RASHODA" sheetId="1" r:id="rId1"/>
    <sheet name="NACRT - TABLICA B -PLAN PRIHODA" sheetId="2" r:id="rId2"/>
  </sheets>
  <definedNames>
    <definedName name="_xlnm.Print_Titles" localSheetId="0">'NACRT - TABLICA A -PLAN RASHODA'!$4:$5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9" i="2" l="1"/>
  <c r="F39" i="2"/>
  <c r="E39" i="2"/>
  <c r="D39" i="2"/>
  <c r="C39" i="2"/>
  <c r="G31" i="2"/>
  <c r="F31" i="2"/>
  <c r="E31" i="2"/>
  <c r="D31" i="2"/>
  <c r="C31" i="2"/>
  <c r="C23" i="2"/>
  <c r="G6" i="2"/>
  <c r="F6" i="2"/>
  <c r="E6" i="2"/>
  <c r="D6" i="2"/>
  <c r="C6" i="2"/>
  <c r="I52" i="1" l="1"/>
  <c r="I51" i="1" s="1"/>
  <c r="H52" i="1"/>
  <c r="H51" i="1" s="1"/>
  <c r="G52" i="1"/>
  <c r="G51" i="1" s="1"/>
  <c r="G87" i="1"/>
  <c r="I244" i="1" l="1"/>
  <c r="I243" i="1" s="1"/>
  <c r="H244" i="1"/>
  <c r="H243" i="1" s="1"/>
  <c r="G244" i="1"/>
  <c r="G243" i="1" s="1"/>
  <c r="E244" i="1"/>
  <c r="E243" i="1" s="1"/>
  <c r="D244" i="1"/>
  <c r="D243" i="1" s="1"/>
  <c r="C244" i="1"/>
  <c r="C243" i="1" s="1"/>
  <c r="I238" i="1"/>
  <c r="H238" i="1"/>
  <c r="G238" i="1"/>
  <c r="E238" i="1"/>
  <c r="D238" i="1"/>
  <c r="C238" i="1"/>
  <c r="I234" i="1"/>
  <c r="H234" i="1"/>
  <c r="G234" i="1"/>
  <c r="E234" i="1"/>
  <c r="D234" i="1"/>
  <c r="C234" i="1"/>
  <c r="I232" i="1"/>
  <c r="H232" i="1"/>
  <c r="G232" i="1"/>
  <c r="E232" i="1"/>
  <c r="D232" i="1"/>
  <c r="C232" i="1"/>
  <c r="I225" i="1"/>
  <c r="H225" i="1"/>
  <c r="G225" i="1"/>
  <c r="E225" i="1"/>
  <c r="D225" i="1"/>
  <c r="C225" i="1"/>
  <c r="I218" i="1"/>
  <c r="H218" i="1"/>
  <c r="G218" i="1"/>
  <c r="E218" i="1"/>
  <c r="D218" i="1"/>
  <c r="C218" i="1"/>
  <c r="I213" i="1"/>
  <c r="H213" i="1"/>
  <c r="G213" i="1"/>
  <c r="E213" i="1"/>
  <c r="D213" i="1"/>
  <c r="C213" i="1"/>
  <c r="I210" i="1"/>
  <c r="H210" i="1"/>
  <c r="H209" i="1" s="1"/>
  <c r="G210" i="1"/>
  <c r="E210" i="1"/>
  <c r="D210" i="1"/>
  <c r="C210" i="1"/>
  <c r="C209" i="1" s="1"/>
  <c r="I207" i="1"/>
  <c r="I206" i="1" s="1"/>
  <c r="H207" i="1"/>
  <c r="H206" i="1" s="1"/>
  <c r="G207" i="1"/>
  <c r="G206" i="1" s="1"/>
  <c r="E207" i="1"/>
  <c r="E206" i="1" s="1"/>
  <c r="D207" i="1"/>
  <c r="D206" i="1" s="1"/>
  <c r="C207" i="1"/>
  <c r="C206" i="1" s="1"/>
  <c r="I201" i="1"/>
  <c r="H201" i="1"/>
  <c r="G201" i="1"/>
  <c r="E201" i="1"/>
  <c r="D201" i="1"/>
  <c r="C201" i="1"/>
  <c r="I198" i="1"/>
  <c r="H198" i="1"/>
  <c r="G198" i="1"/>
  <c r="E198" i="1"/>
  <c r="E197" i="1" s="1"/>
  <c r="D198" i="1"/>
  <c r="C198" i="1"/>
  <c r="I195" i="1"/>
  <c r="H195" i="1"/>
  <c r="G195" i="1"/>
  <c r="E195" i="1"/>
  <c r="D195" i="1"/>
  <c r="C195" i="1"/>
  <c r="I192" i="1"/>
  <c r="H192" i="1"/>
  <c r="G192" i="1"/>
  <c r="E192" i="1"/>
  <c r="D192" i="1"/>
  <c r="C192" i="1"/>
  <c r="I188" i="1"/>
  <c r="I187" i="1" s="1"/>
  <c r="H188" i="1"/>
  <c r="H187" i="1" s="1"/>
  <c r="G188" i="1"/>
  <c r="G187" i="1" s="1"/>
  <c r="E188" i="1"/>
  <c r="E187" i="1" s="1"/>
  <c r="D188" i="1"/>
  <c r="D187" i="1" s="1"/>
  <c r="C188" i="1"/>
  <c r="C187" i="1" s="1"/>
  <c r="I182" i="1"/>
  <c r="I181" i="1" s="1"/>
  <c r="H182" i="1"/>
  <c r="H181" i="1" s="1"/>
  <c r="G182" i="1"/>
  <c r="G181" i="1" s="1"/>
  <c r="E182" i="1"/>
  <c r="E181" i="1" s="1"/>
  <c r="D182" i="1"/>
  <c r="D181" i="1" s="1"/>
  <c r="C182" i="1"/>
  <c r="C181" i="1" s="1"/>
  <c r="I173" i="1"/>
  <c r="H173" i="1"/>
  <c r="G173" i="1"/>
  <c r="E173" i="1"/>
  <c r="D173" i="1"/>
  <c r="C173" i="1"/>
  <c r="I171" i="1"/>
  <c r="H171" i="1"/>
  <c r="G171" i="1"/>
  <c r="E171" i="1"/>
  <c r="D171" i="1"/>
  <c r="C171" i="1"/>
  <c r="I161" i="1"/>
  <c r="H161" i="1"/>
  <c r="G161" i="1"/>
  <c r="E161" i="1"/>
  <c r="D161" i="1"/>
  <c r="C161" i="1"/>
  <c r="I155" i="1"/>
  <c r="H155" i="1"/>
  <c r="G155" i="1"/>
  <c r="E155" i="1"/>
  <c r="D155" i="1"/>
  <c r="C155" i="1"/>
  <c r="I150" i="1"/>
  <c r="H150" i="1"/>
  <c r="G150" i="1"/>
  <c r="E150" i="1"/>
  <c r="D150" i="1"/>
  <c r="C150" i="1"/>
  <c r="I147" i="1"/>
  <c r="H147" i="1"/>
  <c r="G147" i="1"/>
  <c r="E147" i="1"/>
  <c r="D147" i="1"/>
  <c r="C147" i="1"/>
  <c r="I145" i="1"/>
  <c r="H145" i="1"/>
  <c r="G145" i="1"/>
  <c r="E145" i="1"/>
  <c r="D145" i="1"/>
  <c r="C145" i="1"/>
  <c r="I143" i="1"/>
  <c r="H143" i="1"/>
  <c r="G143" i="1"/>
  <c r="E143" i="1"/>
  <c r="D143" i="1"/>
  <c r="C143" i="1"/>
  <c r="I139" i="1"/>
  <c r="I138" i="1" s="1"/>
  <c r="H139" i="1"/>
  <c r="H138" i="1" s="1"/>
  <c r="G139" i="1"/>
  <c r="G138" i="1" s="1"/>
  <c r="E139" i="1"/>
  <c r="E138" i="1" s="1"/>
  <c r="D139" i="1"/>
  <c r="D138" i="1" s="1"/>
  <c r="C139" i="1"/>
  <c r="C138" i="1" s="1"/>
  <c r="I134" i="1"/>
  <c r="I133" i="1" s="1"/>
  <c r="H134" i="1"/>
  <c r="H133" i="1" s="1"/>
  <c r="G134" i="1"/>
  <c r="G133" i="1" s="1"/>
  <c r="E134" i="1"/>
  <c r="E133" i="1" s="1"/>
  <c r="D134" i="1"/>
  <c r="D133" i="1" s="1"/>
  <c r="C134" i="1"/>
  <c r="C133" i="1" s="1"/>
  <c r="I125" i="1"/>
  <c r="H125" i="1"/>
  <c r="G125" i="1"/>
  <c r="E125" i="1"/>
  <c r="D125" i="1"/>
  <c r="C125" i="1"/>
  <c r="I123" i="1"/>
  <c r="H123" i="1"/>
  <c r="G123" i="1"/>
  <c r="E123" i="1"/>
  <c r="D123" i="1"/>
  <c r="C123" i="1"/>
  <c r="I113" i="1"/>
  <c r="H113" i="1"/>
  <c r="G113" i="1"/>
  <c r="E113" i="1"/>
  <c r="D113" i="1"/>
  <c r="C113" i="1"/>
  <c r="I107" i="1"/>
  <c r="H107" i="1"/>
  <c r="G107" i="1"/>
  <c r="E107" i="1"/>
  <c r="D107" i="1"/>
  <c r="C107" i="1"/>
  <c r="I102" i="1"/>
  <c r="H102" i="1"/>
  <c r="G102" i="1"/>
  <c r="E102" i="1"/>
  <c r="D102" i="1"/>
  <c r="C102" i="1"/>
  <c r="I96" i="1"/>
  <c r="I95" i="1" s="1"/>
  <c r="H96" i="1"/>
  <c r="H95" i="1" s="1"/>
  <c r="G96" i="1"/>
  <c r="G95" i="1" s="1"/>
  <c r="E96" i="1"/>
  <c r="E95" i="1" s="1"/>
  <c r="D96" i="1"/>
  <c r="D95" i="1" s="1"/>
  <c r="C96" i="1"/>
  <c r="C95" i="1" s="1"/>
  <c r="I91" i="1"/>
  <c r="I90" i="1" s="1"/>
  <c r="H91" i="1"/>
  <c r="H90" i="1" s="1"/>
  <c r="G91" i="1"/>
  <c r="G90" i="1" s="1"/>
  <c r="E91" i="1"/>
  <c r="E90" i="1" s="1"/>
  <c r="D91" i="1"/>
  <c r="D90" i="1" s="1"/>
  <c r="C91" i="1"/>
  <c r="C90" i="1" s="1"/>
  <c r="I87" i="1"/>
  <c r="I86" i="1" s="1"/>
  <c r="H87" i="1"/>
  <c r="H86" i="1" s="1"/>
  <c r="E87" i="1"/>
  <c r="E86" i="1" s="1"/>
  <c r="D87" i="1"/>
  <c r="D86" i="1" s="1"/>
  <c r="C87" i="1"/>
  <c r="C86" i="1" s="1"/>
  <c r="G86" i="1"/>
  <c r="I83" i="1"/>
  <c r="I82" i="1" s="1"/>
  <c r="H83" i="1"/>
  <c r="H82" i="1" s="1"/>
  <c r="G83" i="1"/>
  <c r="G82" i="1" s="1"/>
  <c r="E83" i="1"/>
  <c r="E82" i="1" s="1"/>
  <c r="D83" i="1"/>
  <c r="D82" i="1" s="1"/>
  <c r="C83" i="1"/>
  <c r="C82" i="1" s="1"/>
  <c r="I78" i="1"/>
  <c r="I77" i="1" s="1"/>
  <c r="I76" i="1" s="1"/>
  <c r="H78" i="1"/>
  <c r="H77" i="1" s="1"/>
  <c r="H76" i="1" s="1"/>
  <c r="G78" i="1"/>
  <c r="G77" i="1" s="1"/>
  <c r="G76" i="1" s="1"/>
  <c r="E78" i="1"/>
  <c r="E77" i="1" s="1"/>
  <c r="E76" i="1" s="1"/>
  <c r="D78" i="1"/>
  <c r="D77" i="1" s="1"/>
  <c r="D76" i="1" s="1"/>
  <c r="C78" i="1"/>
  <c r="C77" i="1" s="1"/>
  <c r="C76" i="1" s="1"/>
  <c r="I74" i="1"/>
  <c r="H74" i="1"/>
  <c r="G74" i="1"/>
  <c r="E74" i="1"/>
  <c r="D74" i="1"/>
  <c r="C74" i="1"/>
  <c r="I72" i="1"/>
  <c r="H72" i="1"/>
  <c r="G72" i="1"/>
  <c r="E72" i="1"/>
  <c r="D72" i="1"/>
  <c r="C72" i="1"/>
  <c r="I68" i="1"/>
  <c r="H68" i="1"/>
  <c r="G68" i="1"/>
  <c r="E68" i="1"/>
  <c r="D68" i="1"/>
  <c r="C68" i="1"/>
  <c r="I65" i="1"/>
  <c r="H65" i="1"/>
  <c r="G65" i="1"/>
  <c r="E65" i="1"/>
  <c r="D65" i="1"/>
  <c r="C65" i="1"/>
  <c r="I63" i="1"/>
  <c r="H63" i="1"/>
  <c r="G63" i="1"/>
  <c r="E63" i="1"/>
  <c r="D63" i="1"/>
  <c r="C63" i="1"/>
  <c r="I56" i="1"/>
  <c r="H56" i="1"/>
  <c r="G56" i="1"/>
  <c r="E56" i="1"/>
  <c r="D56" i="1"/>
  <c r="C56" i="1"/>
  <c r="I49" i="1"/>
  <c r="H49" i="1"/>
  <c r="G49" i="1"/>
  <c r="E49" i="1"/>
  <c r="D49" i="1"/>
  <c r="C49" i="1"/>
  <c r="I47" i="1"/>
  <c r="H47" i="1"/>
  <c r="G47" i="1"/>
  <c r="E47" i="1"/>
  <c r="E46" i="1" s="1"/>
  <c r="D47" i="1"/>
  <c r="C47" i="1"/>
  <c r="I43" i="1"/>
  <c r="H43" i="1"/>
  <c r="G43" i="1"/>
  <c r="E43" i="1"/>
  <c r="D43" i="1"/>
  <c r="C43" i="1"/>
  <c r="I41" i="1"/>
  <c r="H41" i="1"/>
  <c r="G41" i="1"/>
  <c r="E41" i="1"/>
  <c r="D41" i="1"/>
  <c r="C41" i="1"/>
  <c r="I38" i="1"/>
  <c r="H38" i="1"/>
  <c r="G38" i="1"/>
  <c r="E38" i="1"/>
  <c r="D38" i="1"/>
  <c r="C38" i="1"/>
  <c r="I35" i="1"/>
  <c r="H35" i="1"/>
  <c r="G35" i="1"/>
  <c r="E35" i="1"/>
  <c r="D35" i="1"/>
  <c r="C35" i="1"/>
  <c r="I28" i="1"/>
  <c r="H28" i="1"/>
  <c r="G28" i="1"/>
  <c r="E28" i="1"/>
  <c r="D28" i="1"/>
  <c r="C28" i="1"/>
  <c r="I26" i="1"/>
  <c r="H26" i="1"/>
  <c r="G26" i="1"/>
  <c r="G25" i="1" s="1"/>
  <c r="E26" i="1"/>
  <c r="E25" i="1" s="1"/>
  <c r="D26" i="1"/>
  <c r="C26" i="1"/>
  <c r="I22" i="1"/>
  <c r="I21" i="1" s="1"/>
  <c r="H22" i="1"/>
  <c r="H21" i="1" s="1"/>
  <c r="G22" i="1"/>
  <c r="G21" i="1" s="1"/>
  <c r="E22" i="1"/>
  <c r="E21" i="1" s="1"/>
  <c r="D22" i="1"/>
  <c r="D21" i="1" s="1"/>
  <c r="C22" i="1"/>
  <c r="C21" i="1" s="1"/>
  <c r="I18" i="1"/>
  <c r="H18" i="1"/>
  <c r="G18" i="1"/>
  <c r="E18" i="1"/>
  <c r="D18" i="1"/>
  <c r="C18" i="1"/>
  <c r="I14" i="1"/>
  <c r="H14" i="1"/>
  <c r="G14" i="1"/>
  <c r="E14" i="1"/>
  <c r="D14" i="1"/>
  <c r="C14" i="1"/>
  <c r="I11" i="1"/>
  <c r="I10" i="1" s="1"/>
  <c r="H11" i="1"/>
  <c r="H10" i="1" s="1"/>
  <c r="G11" i="1"/>
  <c r="G10" i="1" s="1"/>
  <c r="E11" i="1"/>
  <c r="E10" i="1" s="1"/>
  <c r="D11" i="1"/>
  <c r="D10" i="1" s="1"/>
  <c r="C11" i="1"/>
  <c r="C10" i="1" s="1"/>
  <c r="G46" i="1" l="1"/>
  <c r="D25" i="1"/>
  <c r="I25" i="1"/>
  <c r="C25" i="1"/>
  <c r="H25" i="1"/>
  <c r="C46" i="1"/>
  <c r="H46" i="1"/>
  <c r="H45" i="1" s="1"/>
  <c r="D46" i="1"/>
  <c r="D45" i="1" s="1"/>
  <c r="I46" i="1"/>
  <c r="I45" i="1" s="1"/>
  <c r="G197" i="1"/>
  <c r="D209" i="1"/>
  <c r="D205" i="1" s="1"/>
  <c r="I209" i="1"/>
  <c r="I205" i="1" s="1"/>
  <c r="C197" i="1"/>
  <c r="H197" i="1"/>
  <c r="D197" i="1"/>
  <c r="I197" i="1"/>
  <c r="E209" i="1"/>
  <c r="E205" i="1" s="1"/>
  <c r="G209" i="1"/>
  <c r="G205" i="1" s="1"/>
  <c r="C71" i="1"/>
  <c r="E191" i="1"/>
  <c r="H191" i="1"/>
  <c r="G45" i="1"/>
  <c r="D71" i="1"/>
  <c r="G71" i="1"/>
  <c r="C40" i="1"/>
  <c r="E40" i="1"/>
  <c r="C45" i="1"/>
  <c r="H205" i="1"/>
  <c r="I101" i="1"/>
  <c r="I100" i="1" s="1"/>
  <c r="G142" i="1"/>
  <c r="G40" i="1"/>
  <c r="I191" i="1"/>
  <c r="G149" i="1"/>
  <c r="G191" i="1"/>
  <c r="C13" i="1"/>
  <c r="D55" i="1"/>
  <c r="E71" i="1"/>
  <c r="C89" i="1"/>
  <c r="C142" i="1"/>
  <c r="H149" i="1"/>
  <c r="D13" i="1"/>
  <c r="I13" i="1"/>
  <c r="D40" i="1"/>
  <c r="I40" i="1"/>
  <c r="E55" i="1"/>
  <c r="D89" i="1"/>
  <c r="H101" i="1"/>
  <c r="H100" i="1" s="1"/>
  <c r="G231" i="1"/>
  <c r="C231" i="1"/>
  <c r="H89" i="1"/>
  <c r="C101" i="1"/>
  <c r="C100" i="1" s="1"/>
  <c r="D142" i="1"/>
  <c r="I149" i="1"/>
  <c r="C191" i="1"/>
  <c r="C205" i="1"/>
  <c r="D231" i="1"/>
  <c r="D81" i="1"/>
  <c r="H13" i="1"/>
  <c r="D101" i="1"/>
  <c r="D100" i="1" s="1"/>
  <c r="E142" i="1"/>
  <c r="E149" i="1"/>
  <c r="C149" i="1"/>
  <c r="D191" i="1"/>
  <c r="E231" i="1"/>
  <c r="C81" i="1"/>
  <c r="E13" i="1"/>
  <c r="I55" i="1"/>
  <c r="H71" i="1"/>
  <c r="G81" i="1"/>
  <c r="E81" i="1"/>
  <c r="H40" i="1"/>
  <c r="E45" i="1"/>
  <c r="C55" i="1"/>
  <c r="I71" i="1"/>
  <c r="D149" i="1"/>
  <c r="I81" i="1"/>
  <c r="I89" i="1"/>
  <c r="H81" i="1"/>
  <c r="G13" i="1"/>
  <c r="G55" i="1"/>
  <c r="E89" i="1"/>
  <c r="H142" i="1"/>
  <c r="H231" i="1"/>
  <c r="G89" i="1"/>
  <c r="E101" i="1"/>
  <c r="E100" i="1" s="1"/>
  <c r="I142" i="1"/>
  <c r="I231" i="1"/>
  <c r="H55" i="1"/>
  <c r="G101" i="1"/>
  <c r="G100" i="1" s="1"/>
  <c r="C80" i="1" l="1"/>
  <c r="D80" i="1"/>
  <c r="H80" i="1"/>
  <c r="I80" i="1"/>
  <c r="G80" i="1"/>
  <c r="E80" i="1"/>
  <c r="C54" i="1"/>
  <c r="H230" i="1"/>
  <c r="H229" i="1" s="1"/>
  <c r="I230" i="1"/>
  <c r="I229" i="1" s="1"/>
  <c r="G230" i="1"/>
  <c r="G229" i="1" s="1"/>
  <c r="C190" i="1"/>
  <c r="G190" i="1"/>
  <c r="I141" i="1"/>
  <c r="H141" i="1"/>
  <c r="G141" i="1"/>
  <c r="I190" i="1"/>
  <c r="G54" i="1"/>
  <c r="E24" i="1"/>
  <c r="H190" i="1"/>
  <c r="D190" i="1"/>
  <c r="E9" i="1"/>
  <c r="E190" i="1"/>
  <c r="D9" i="1"/>
  <c r="G24" i="1"/>
  <c r="E141" i="1"/>
  <c r="C230" i="1"/>
  <c r="C229" i="1" s="1"/>
  <c r="D141" i="1"/>
  <c r="H24" i="1"/>
  <c r="H9" i="1"/>
  <c r="C141" i="1"/>
  <c r="I24" i="1"/>
  <c r="D54" i="1"/>
  <c r="D24" i="1"/>
  <c r="E230" i="1"/>
  <c r="E229" i="1" s="1"/>
  <c r="G9" i="1"/>
  <c r="C24" i="1"/>
  <c r="C9" i="1"/>
  <c r="E54" i="1"/>
  <c r="I9" i="1"/>
  <c r="I8" i="1" s="1"/>
  <c r="D230" i="1"/>
  <c r="D229" i="1" s="1"/>
  <c r="H54" i="1"/>
  <c r="I54" i="1"/>
  <c r="G8" i="1" l="1"/>
  <c r="D8" i="1"/>
  <c r="D7" i="1" s="1"/>
  <c r="C8" i="1"/>
  <c r="H8" i="1"/>
  <c r="H7" i="1" s="1"/>
  <c r="E8" i="1"/>
  <c r="D99" i="1"/>
  <c r="G99" i="1"/>
  <c r="G98" i="1" s="1"/>
  <c r="E99" i="1"/>
  <c r="E98" i="1" s="1"/>
  <c r="C99" i="1"/>
  <c r="C98" i="1" s="1"/>
  <c r="H99" i="1"/>
  <c r="I99" i="1"/>
  <c r="I98" i="1" s="1"/>
  <c r="D98" i="1"/>
  <c r="E7" i="1"/>
  <c r="H98" i="1"/>
  <c r="G7" i="1"/>
  <c r="C7" i="1"/>
  <c r="I7" i="1"/>
  <c r="G6" i="1" l="1"/>
  <c r="D6" i="1"/>
  <c r="C6" i="1"/>
  <c r="E6" i="1"/>
  <c r="I6" i="1"/>
  <c r="H6" i="1"/>
</calcChain>
</file>

<file path=xl/sharedStrings.xml><?xml version="1.0" encoding="utf-8"?>
<sst xmlns="http://schemas.openxmlformats.org/spreadsheetml/2006/main" count="348" uniqueCount="165">
  <si>
    <t>SMJERNICE</t>
  </si>
  <si>
    <t>OVDJE UNOSITI</t>
  </si>
  <si>
    <t>ŠIFRA</t>
  </si>
  <si>
    <t>OPIS</t>
  </si>
  <si>
    <t>PRIJEDLOG PLANA
  2024. GODINA</t>
  </si>
  <si>
    <t>PRIJEDLOG PROJEKCIJA PLANA
  2025. GODINA</t>
  </si>
  <si>
    <t>PRIJEDLOG PROJEKCIJE PLANA
  2026. GODINA</t>
  </si>
  <si>
    <t>PRORAČUN 2024</t>
  </si>
  <si>
    <t>PROJEKCIJA 2025</t>
  </si>
  <si>
    <t>PROJEKCIJA 2026</t>
  </si>
  <si>
    <t>AK 2</t>
  </si>
  <si>
    <t>Klinički bolnički centar Sestre milosrdnice</t>
  </si>
  <si>
    <t>UST</t>
  </si>
  <si>
    <t>INVESTICIJE U ZDRAVSTVENU INFRASTRUKTURU</t>
  </si>
  <si>
    <t>PR</t>
  </si>
  <si>
    <t>K895002</t>
  </si>
  <si>
    <t>KLINIČKI BOLNIČKI CENTAR SESTRE MILOSRDNICE – IZRAVNA KAPITALNA ULAGANJA</t>
  </si>
  <si>
    <t>AK</t>
  </si>
  <si>
    <t>Opći prihodi i primici</t>
  </si>
  <si>
    <t>IF11</t>
  </si>
  <si>
    <t>Rashodi za nabavu neproizvedene dugotrajne imovine</t>
  </si>
  <si>
    <t>Nematerijalna imovina</t>
  </si>
  <si>
    <t>Licence</t>
  </si>
  <si>
    <t>Rashodi za nabavu proizvedene dugotrajne imovine</t>
  </si>
  <si>
    <t>Građevinski objekti</t>
  </si>
  <si>
    <t>Ostali građevinski objekti</t>
  </si>
  <si>
    <t>Postrojenja i oprema</t>
  </si>
  <si>
    <t>Uredska oprema i namještaj</t>
  </si>
  <si>
    <t>Komunikacijska oprema</t>
  </si>
  <si>
    <t>Oprema za održavanje i zaštitu</t>
  </si>
  <si>
    <t>Medicinska i laboratorijska oprema</t>
  </si>
  <si>
    <t>Instrumenti, uređaji i strojevi</t>
  </si>
  <si>
    <t>Uređaji, strojevi i oprema za ostale namjene</t>
  </si>
  <si>
    <t>Nematerijalna proizvedena imovina</t>
  </si>
  <si>
    <t>Ulaganja u računalne programe</t>
  </si>
  <si>
    <t>Ostala nematerijalna proizvedena imovina</t>
  </si>
  <si>
    <t>Rashodi za dodatna ulaganja na nefinancijskoj imovini</t>
  </si>
  <si>
    <t>Dodatna ulaganja na građevinskim objektima</t>
  </si>
  <si>
    <t>Dodatna ulaganja na postrojenjima i opremi</t>
  </si>
  <si>
    <t>Vlastiti prihodi</t>
  </si>
  <si>
    <t>IF31</t>
  </si>
  <si>
    <t>Prijevozna sredstva</t>
  </si>
  <si>
    <t>Prijevozna sredstva u cestovnom prometu</t>
  </si>
  <si>
    <t>Knjige, umjetnička djela i ostale izložbene vrijednosti</t>
  </si>
  <si>
    <t>Knjige</t>
  </si>
  <si>
    <t>Umjetnička djela (izložena u galerijama, muzejima i slično)</t>
  </si>
  <si>
    <t>Ostali prihodi za posebne namjene</t>
  </si>
  <si>
    <t>IF43</t>
  </si>
  <si>
    <t>Ostale pomoći</t>
  </si>
  <si>
    <t>IF52</t>
  </si>
  <si>
    <t>Mehanizam za oporavak i otpornost</t>
  </si>
  <si>
    <t>IF581</t>
  </si>
  <si>
    <t>Donacije</t>
  </si>
  <si>
    <t>IF61</t>
  </si>
  <si>
    <t>Prihodi od nefinancijske imovine</t>
  </si>
  <si>
    <t>IF71</t>
  </si>
  <si>
    <t>Materijalni rashodi</t>
  </si>
  <si>
    <t>Rashodi za usluge</t>
  </si>
  <si>
    <t>Intelektualne i osobne usluge</t>
  </si>
  <si>
    <t>Rashodi za zaposlene</t>
  </si>
  <si>
    <t>Plaće (Bruto)</t>
  </si>
  <si>
    <t>Plaće za redovan rad</t>
  </si>
  <si>
    <t>Doprinosi na plaće</t>
  </si>
  <si>
    <t>Doprinosi za obvezno zdravstveno osiguranje</t>
  </si>
  <si>
    <t>Naknade troškova zaposlenima</t>
  </si>
  <si>
    <t>Naknade za prijevoz, za rad na terenu i odvojeni život</t>
  </si>
  <si>
    <t>Stručno usavršavanje zaposlenika</t>
  </si>
  <si>
    <t>Rashodi za materijal i energiju</t>
  </si>
  <si>
    <t>Uredski materijal i ostali materijalni rashodi</t>
  </si>
  <si>
    <t>Usluge promidžbe i informiranja</t>
  </si>
  <si>
    <t>Komunalne usluge</t>
  </si>
  <si>
    <t>Ostale usluge</t>
  </si>
  <si>
    <t>Ostali nespomenuti rashodi poslovanja</t>
  </si>
  <si>
    <t>Pristojbe i naknade</t>
  </si>
  <si>
    <t>K895007</t>
  </si>
  <si>
    <t>SANACIJA ŠTETA OD POTRESA</t>
  </si>
  <si>
    <t>Ostali rashodi za zaposlene</t>
  </si>
  <si>
    <t>Službena putovanja</t>
  </si>
  <si>
    <t>Materijal i sirovine</t>
  </si>
  <si>
    <t>Zakupnine i najamnine</t>
  </si>
  <si>
    <t>SIGURNOST GRAĐANA I PRAVA NA ZDRAVSTVENE USLUGE</t>
  </si>
  <si>
    <t>A895001</t>
  </si>
  <si>
    <t>ADMINISTRACIJA I UPRAVLJANJE</t>
  </si>
  <si>
    <t>Ostale naknade troškova zaposlenima</t>
  </si>
  <si>
    <t>Energija</t>
  </si>
  <si>
    <t>Materijal i dijelovi za tekuće i investicijsko održavanje</t>
  </si>
  <si>
    <t>Sitni inventar i auto gume</t>
  </si>
  <si>
    <t>Usluge telefona, pošte i prijevoza</t>
  </si>
  <si>
    <t>Usluge tekućeg i investicijskog održavanja</t>
  </si>
  <si>
    <t>Zdravstvene i veterinarske usluge</t>
  </si>
  <si>
    <t>Računalne usluge</t>
  </si>
  <si>
    <t>Naknade troškova osobama izvan radnog odnosa</t>
  </si>
  <si>
    <t>Naknade za rad predstavničkih i izvršnih tijela, povjerenstava i slično</t>
  </si>
  <si>
    <t>Premije osiguranja</t>
  </si>
  <si>
    <t>Reprezentacija</t>
  </si>
  <si>
    <t>Članarine i norme</t>
  </si>
  <si>
    <t>Troškovi sudskih postupaka</t>
  </si>
  <si>
    <t>Financijski rashodi</t>
  </si>
  <si>
    <t>Ostali financijski rashodi</t>
  </si>
  <si>
    <t>Bankarske usluge i usluge platnog prometa</t>
  </si>
  <si>
    <t>Zatezne kamate</t>
  </si>
  <si>
    <t>Ostali nespomenuti financijski rashodi</t>
  </si>
  <si>
    <t>Ostali rashodi</t>
  </si>
  <si>
    <t>Kazne, penali i naknade štete</t>
  </si>
  <si>
    <t>Ugovorene kazne i ostale naknade šteta</t>
  </si>
  <si>
    <t>Negativne tečajne razlike i razlike zbog primjene valutne klauzule</t>
  </si>
  <si>
    <t>Plaće za posebne uvjete rada</t>
  </si>
  <si>
    <t>A895003</t>
  </si>
  <si>
    <t>PROVEDBA PREVENTIVNIH PROGRAMA – KLINIČKI BOLNIČKI CENTAR SESTRE MILOSRDNICE</t>
  </si>
  <si>
    <t>OBRAZLOŽENJE</t>
  </si>
  <si>
    <t>Ugovorne kazne i ostale naknade šteta</t>
  </si>
  <si>
    <t>Uključen u Preventivne programe Nacionalni program prevencije i ranog otkrivanja melanoma, iznos za Nacionalni akcijski plan suzbijanja zloupotrebe droga u Republici Hrvatskoj ostao nepromijenjen u 2024. i 2025. godini, povećan u 2026. godini</t>
  </si>
  <si>
    <t>Odlasci na supervizije i stručne sastanke (program Droge), organizacija javnozdravstvenih akcija u RH (program Melanom)</t>
  </si>
  <si>
    <t>Uredski materijal za potrebe rada Centra za ovisnosti</t>
  </si>
  <si>
    <t>Lijekovi i testovi za potrebe rada Centra za ovisnosti, potrošni materijal za potrebe izvođenja operativnih zahvata u okviru javnozdravstvenih akcija na terenu (program Melanom)</t>
  </si>
  <si>
    <t>Sitni inventar za potrebe rada Centra za ovisnosti</t>
  </si>
  <si>
    <t>Održavanje i uređivanje prostora Centra za ovisnosti</t>
  </si>
  <si>
    <t>Trošak najma dvorana za edukacije (program Melanom)</t>
  </si>
  <si>
    <t>Honorar za voditelja programskih aktivnosti Centra za ovisnosti i honorar edukatora za provođenje javnozdravstvenih akcija i povremeni rad administratora programa (program Melanom)</t>
  </si>
  <si>
    <t>Edukativni materijali za provođenje javnozdravstvenih akcija i povremeni rad administratora (program Melanom)</t>
  </si>
  <si>
    <t>Medicinska i laboratorijska oprema za rad Centra</t>
  </si>
  <si>
    <t>Iznosi iz Upute MZ</t>
  </si>
  <si>
    <t>Uredski namještaj za zgrade obnovljene od potresa, mrežna aktivna oprema, WiFi, računala i prijenosna računala</t>
  </si>
  <si>
    <t>IP telefonija</t>
  </si>
  <si>
    <t>Oprema za Dnevne bolnice i OHBP - nedostajući iznos, operacijski mikroskop</t>
  </si>
  <si>
    <t>Digitalizacija procesa nabave</t>
  </si>
  <si>
    <t>Uređenje Klinike za neurokirurgiju</t>
  </si>
  <si>
    <t>Iznos iz Upute MZ</t>
  </si>
  <si>
    <t>Sanacija 10 zgrada oštećenih u zagrebačkom i petrinjskom potresu</t>
  </si>
  <si>
    <t>Izgradnja bunkera za linearni akcelerator temeljem Sporazuma o zajedničkoj provedbi određenih postupaka nabave (projekt MZ)</t>
  </si>
  <si>
    <t>Refundacija plaća pripravnika zaposlenih temeljem ugovora s Hrvatskim zavodom za zapošljavanje i zapošljavanje pripravnika koje financira HZZO</t>
  </si>
  <si>
    <t>TABLICA A - PLAN RASHODA</t>
  </si>
  <si>
    <t>Izvor</t>
  </si>
  <si>
    <t>Naziv prihoda</t>
  </si>
  <si>
    <t>Izvršenje 2022.</t>
  </si>
  <si>
    <t>Plan 2023.</t>
  </si>
  <si>
    <t>Plan za 2024.</t>
  </si>
  <si>
    <t>Projekcija 
za 2025.</t>
  </si>
  <si>
    <t>Projekcija 
za 2026.</t>
  </si>
  <si>
    <t>Prihodi poslovanja</t>
  </si>
  <si>
    <t>UKUPNO</t>
  </si>
  <si>
    <t>Sredstva učešća za pomoći</t>
  </si>
  <si>
    <t>Prihodi od igara na sreću</t>
  </si>
  <si>
    <t>Pomoći EU</t>
  </si>
  <si>
    <t>Ostale refundacije iz pomoći EU</t>
  </si>
  <si>
    <t>Europski socijalni fond</t>
  </si>
  <si>
    <t>Europski fond za regionalni razvoj (ERDF)</t>
  </si>
  <si>
    <t>Fondovi za unutarnje poslove</t>
  </si>
  <si>
    <t>Fond solidarnosti Europske unije – potres ožujak 2020.</t>
  </si>
  <si>
    <t>Fond solidarnosti Europske unije – potres prosinac 2020.</t>
  </si>
  <si>
    <t>Fond solidarnosti Europske unije – COVID 19</t>
  </si>
  <si>
    <t>Prihodi od nefinancijske imovine i nadoknade štete s osnova osiguranja</t>
  </si>
  <si>
    <t>PRIJENOS SREDSTAVA IZ PRETHODNE GODINE</t>
  </si>
  <si>
    <t>Vlastiti prihodi - prijenos</t>
  </si>
  <si>
    <t>Prihodi za posebne namjene - prijenos</t>
  </si>
  <si>
    <t>Ostale pomoći - prijenos</t>
  </si>
  <si>
    <t>Donacije - prijenos</t>
  </si>
  <si>
    <t>Prihodi od nefinancijske imovine - prijenos</t>
  </si>
  <si>
    <t>UKUPNI PRIJENOS SREDSTAVA IZ PRETHODNE GODINE</t>
  </si>
  <si>
    <t>PRIJENOS SREDSTAVA U SLIJEDEĆU GODINU</t>
  </si>
  <si>
    <t>UKUPNI PRIJENOS SREDSTAVA U SLIJEDEĆU GODINU</t>
  </si>
  <si>
    <t xml:space="preserve">Napomena: </t>
  </si>
  <si>
    <t>IF43 - odnosi se na prihod od HZZO-a te je isti limitiran za vašu ustanovu. Molimo upisati iznos koji ste dobili u UPUTAMA ZA IZRADU PRORAČUNA od Ministarstva zdravstva</t>
  </si>
  <si>
    <t>NACRT FINANCIJSKOG PLANA POSLOVANJA KBC SESTRE MILOSRDNICE</t>
  </si>
  <si>
    <t>TABLICA B - PLAN PRIHODA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</si>
</sst>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0_ ;[Red]\-#,##0.00\ "/>
  </numFmts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Arial"/>
      <family val="2"/>
      <charset val="238"/>
    </font>
    <font>
      <sz val="8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  <charset val="238"/>
    </font>
    <font>
      <sz val="11"/>
      <color indexed="8"/>
      <name val="Arial"/>
      <family val="2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0"/>
      <color indexed="8"/>
      <name val="Arial"/>
      <family val="2"/>
    </font>
    <font>
      <sz val="11"/>
      <name val="Calibri"/>
      <family val="2"/>
      <charset val="238"/>
      <scheme val="minor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23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43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4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1"/>
      </patternFill>
    </fill>
    <fill>
      <patternFill patternType="solid">
        <fgColor rgb="FFCC99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26"/>
        <bgColor indexed="64"/>
      </patternFill>
    </fill>
  </fills>
  <borders count="9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4" fontId="4" fillId="2" borderId="1" applyNumberFormat="0" applyProtection="0">
      <alignment horizontal="left" vertical="center" indent="1" justifyLastLine="1"/>
    </xf>
    <xf numFmtId="4" fontId="4" fillId="2" borderId="1" applyNumberFormat="0" applyProtection="0">
      <alignment horizontal="left" vertical="center" indent="1" justifyLastLine="1"/>
    </xf>
    <xf numFmtId="0" fontId="4" fillId="5" borderId="1" applyNumberFormat="0" applyProtection="0">
      <alignment horizontal="left" vertical="center" indent="1" justifyLastLine="1"/>
    </xf>
    <xf numFmtId="4" fontId="4" fillId="7" borderId="1" applyNumberFormat="0" applyProtection="0">
      <alignment vertical="center"/>
    </xf>
    <xf numFmtId="0" fontId="4" fillId="9" borderId="1" applyNumberFormat="0" applyProtection="0">
      <alignment horizontal="left" vertical="center" indent="1" justifyLastLine="1"/>
    </xf>
    <xf numFmtId="0" fontId="4" fillId="11" borderId="1" applyNumberFormat="0" applyProtection="0">
      <alignment horizontal="left" vertical="center" indent="1" justifyLastLine="1"/>
    </xf>
    <xf numFmtId="4" fontId="4" fillId="0" borderId="1" applyNumberFormat="0" applyProtection="0">
      <alignment horizontal="right" vertical="center"/>
    </xf>
    <xf numFmtId="4" fontId="7" fillId="17" borderId="4" applyNumberFormat="0" applyProtection="0">
      <alignment vertical="center"/>
    </xf>
    <xf numFmtId="0" fontId="10" fillId="0" borderId="0"/>
    <xf numFmtId="4" fontId="12" fillId="11" borderId="4" applyNumberFormat="0" applyProtection="0">
      <alignment horizontal="right" vertical="center"/>
    </xf>
  </cellStyleXfs>
  <cellXfs count="136">
    <xf numFmtId="0" fontId="0" fillId="0" borderId="0" xfId="0"/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vertical="top" wrapText="1"/>
    </xf>
    <xf numFmtId="165" fontId="0" fillId="0" borderId="0" xfId="0" applyNumberFormat="1"/>
    <xf numFmtId="165" fontId="0" fillId="0" borderId="0" xfId="0" applyNumberFormat="1" applyAlignment="1">
      <alignment vertical="top"/>
    </xf>
    <xf numFmtId="4" fontId="0" fillId="0" borderId="0" xfId="0" applyNumberFormat="1"/>
    <xf numFmtId="1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top" wrapText="1"/>
    </xf>
    <xf numFmtId="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top"/>
    </xf>
    <xf numFmtId="4" fontId="3" fillId="0" borderId="0" xfId="0" applyNumberFormat="1" applyFont="1" applyAlignment="1">
      <alignment horizontal="center" vertical="top"/>
    </xf>
    <xf numFmtId="0" fontId="3" fillId="0" borderId="0" xfId="0" applyFont="1" applyAlignment="1">
      <alignment vertical="top"/>
    </xf>
    <xf numFmtId="1" fontId="5" fillId="2" borderId="2" xfId="2" quotePrefix="1" applyNumberFormat="1" applyFont="1" applyBorder="1" applyAlignment="1">
      <alignment horizontal="center" vertical="center" justifyLastLine="1"/>
    </xf>
    <xf numFmtId="4" fontId="5" fillId="3" borderId="2" xfId="3" applyNumberFormat="1" applyFont="1" applyFill="1" applyBorder="1" applyAlignment="1">
      <alignment horizontal="center" vertical="center" wrapText="1" justifyLastLine="1"/>
    </xf>
    <xf numFmtId="4" fontId="5" fillId="0" borderId="2" xfId="3" applyNumberFormat="1" applyFont="1" applyFill="1" applyBorder="1" applyAlignment="1">
      <alignment horizontal="center" vertical="center" wrapText="1" justifyLastLine="1"/>
    </xf>
    <xf numFmtId="4" fontId="5" fillId="4" borderId="2" xfId="3" applyNumberFormat="1" applyFont="1" applyFill="1" applyBorder="1" applyAlignment="1">
      <alignment horizontal="center" vertical="center" wrapText="1" justifyLastLine="1"/>
    </xf>
    <xf numFmtId="0" fontId="5" fillId="2" borderId="2" xfId="3" applyNumberFormat="1" applyFont="1" applyBorder="1" applyAlignment="1">
      <alignment horizontal="center" vertical="center" wrapText="1" justifyLastLine="1"/>
    </xf>
    <xf numFmtId="1" fontId="5" fillId="6" borderId="2" xfId="4" quotePrefix="1" applyNumberFormat="1" applyFont="1" applyFill="1" applyBorder="1" applyAlignment="1">
      <alignment horizontal="center" vertical="center" justifyLastLine="1"/>
    </xf>
    <xf numFmtId="2" fontId="5" fillId="6" borderId="2" xfId="4" quotePrefix="1" applyNumberFormat="1" applyFont="1" applyFill="1" applyBorder="1" applyAlignment="1">
      <alignment vertical="top" wrapText="1"/>
    </xf>
    <xf numFmtId="4" fontId="6" fillId="3" borderId="2" xfId="5" applyNumberFormat="1" applyFont="1" applyFill="1" applyBorder="1">
      <alignment vertical="center"/>
    </xf>
    <xf numFmtId="4" fontId="5" fillId="3" borderId="2" xfId="5" applyNumberFormat="1" applyFont="1" applyFill="1" applyBorder="1">
      <alignment vertical="center"/>
    </xf>
    <xf numFmtId="4" fontId="5" fillId="0" borderId="2" xfId="5" applyNumberFormat="1" applyFont="1" applyFill="1" applyBorder="1">
      <alignment vertical="center"/>
    </xf>
    <xf numFmtId="4" fontId="5" fillId="6" borderId="2" xfId="5" applyNumberFormat="1" applyFont="1" applyFill="1" applyBorder="1">
      <alignment vertical="center"/>
    </xf>
    <xf numFmtId="0" fontId="0" fillId="8" borderId="2" xfId="0" applyFill="1" applyBorder="1"/>
    <xf numFmtId="0" fontId="0" fillId="0" borderId="3" xfId="0" applyBorder="1" applyAlignment="1">
      <alignment vertical="top"/>
    </xf>
    <xf numFmtId="1" fontId="5" fillId="10" borderId="2" xfId="6" quotePrefix="1" applyNumberFormat="1" applyFont="1" applyFill="1" applyBorder="1" applyAlignment="1">
      <alignment horizontal="center" vertical="center" justifyLastLine="1"/>
    </xf>
    <xf numFmtId="2" fontId="5" fillId="10" borderId="2" xfId="6" quotePrefix="1" applyNumberFormat="1" applyFont="1" applyFill="1" applyBorder="1" applyAlignment="1">
      <alignment vertical="top" wrapText="1"/>
    </xf>
    <xf numFmtId="4" fontId="5" fillId="10" borderId="2" xfId="5" applyNumberFormat="1" applyFont="1" applyFill="1" applyBorder="1">
      <alignment vertical="center"/>
    </xf>
    <xf numFmtId="0" fontId="0" fillId="0" borderId="2" xfId="0" applyBorder="1"/>
    <xf numFmtId="1" fontId="5" fillId="12" borderId="2" xfId="7" quotePrefix="1" applyNumberFormat="1" applyFont="1" applyFill="1" applyBorder="1" applyAlignment="1">
      <alignment horizontal="center" vertical="center" justifyLastLine="1"/>
    </xf>
    <xf numFmtId="2" fontId="5" fillId="12" borderId="2" xfId="7" quotePrefix="1" applyNumberFormat="1" applyFont="1" applyFill="1" applyBorder="1" applyAlignment="1">
      <alignment vertical="top" wrapText="1"/>
    </xf>
    <xf numFmtId="4" fontId="5" fillId="12" borderId="2" xfId="5" applyNumberFormat="1" applyFont="1" applyFill="1" applyBorder="1">
      <alignment vertical="center"/>
    </xf>
    <xf numFmtId="1" fontId="5" fillId="13" borderId="2" xfId="7" quotePrefix="1" applyNumberFormat="1" applyFont="1" applyFill="1" applyBorder="1" applyAlignment="1">
      <alignment horizontal="center" vertical="center" justifyLastLine="1"/>
    </xf>
    <xf numFmtId="2" fontId="5" fillId="13" borderId="2" xfId="7" quotePrefix="1" applyNumberFormat="1" applyFont="1" applyFill="1" applyBorder="1" applyAlignment="1">
      <alignment vertical="top" wrapText="1"/>
    </xf>
    <xf numFmtId="4" fontId="5" fillId="13" borderId="2" xfId="5" applyNumberFormat="1" applyFont="1" applyFill="1" applyBorder="1">
      <alignment vertical="center"/>
    </xf>
    <xf numFmtId="0" fontId="0" fillId="0" borderId="3" xfId="0" applyBorder="1" applyAlignment="1">
      <alignment vertical="top" wrapText="1"/>
    </xf>
    <xf numFmtId="1" fontId="5" fillId="14" borderId="2" xfId="7" quotePrefix="1" applyNumberFormat="1" applyFont="1" applyFill="1" applyBorder="1" applyAlignment="1">
      <alignment horizontal="center" vertical="center" justifyLastLine="1"/>
    </xf>
    <xf numFmtId="4" fontId="5" fillId="14" borderId="2" xfId="5" applyNumberFormat="1" applyFont="1" applyFill="1" applyBorder="1" applyAlignment="1">
      <alignment vertical="top" wrapText="1"/>
    </xf>
    <xf numFmtId="4" fontId="5" fillId="14" borderId="2" xfId="5" applyNumberFormat="1" applyFont="1" applyFill="1" applyBorder="1">
      <alignment vertical="center"/>
    </xf>
    <xf numFmtId="3" fontId="5" fillId="15" borderId="2" xfId="8" applyNumberFormat="1" applyFont="1" applyFill="1" applyBorder="1">
      <alignment horizontal="right" vertical="center"/>
    </xf>
    <xf numFmtId="3" fontId="5" fillId="0" borderId="3" xfId="8" applyNumberFormat="1" applyFont="1" applyBorder="1" applyAlignment="1">
      <alignment vertical="top"/>
    </xf>
    <xf numFmtId="1" fontId="5" fillId="16" borderId="2" xfId="7" quotePrefix="1" applyNumberFormat="1" applyFont="1" applyFill="1" applyBorder="1" applyAlignment="1">
      <alignment horizontal="center" vertical="center" justifyLastLine="1"/>
    </xf>
    <xf numFmtId="2" fontId="5" fillId="16" borderId="2" xfId="7" quotePrefix="1" applyNumberFormat="1" applyFont="1" applyFill="1" applyBorder="1" applyAlignment="1">
      <alignment vertical="top" wrapText="1"/>
    </xf>
    <xf numFmtId="4" fontId="5" fillId="16" borderId="2" xfId="5" applyNumberFormat="1" applyFont="1" applyFill="1" applyBorder="1">
      <alignment vertical="center"/>
    </xf>
    <xf numFmtId="1" fontId="5" fillId="0" borderId="2" xfId="7" quotePrefix="1" applyNumberFormat="1" applyFont="1" applyFill="1" applyBorder="1" applyAlignment="1">
      <alignment horizontal="center" vertical="center" justifyLastLine="1"/>
    </xf>
    <xf numFmtId="2" fontId="5" fillId="0" borderId="2" xfId="7" quotePrefix="1" applyNumberFormat="1" applyFont="1" applyFill="1" applyBorder="1" applyAlignment="1">
      <alignment vertical="top" wrapText="1"/>
    </xf>
    <xf numFmtId="4" fontId="8" fillId="3" borderId="2" xfId="9" applyNumberFormat="1" applyFont="1" applyFill="1" applyBorder="1">
      <alignment vertical="center"/>
    </xf>
    <xf numFmtId="4" fontId="8" fillId="0" borderId="2" xfId="9" applyNumberFormat="1" applyFont="1" applyFill="1" applyBorder="1">
      <alignment vertical="center"/>
    </xf>
    <xf numFmtId="4" fontId="8" fillId="15" borderId="2" xfId="9" applyNumberFormat="1" applyFont="1" applyFill="1" applyBorder="1">
      <alignment vertical="center"/>
    </xf>
    <xf numFmtId="2" fontId="5" fillId="14" borderId="2" xfId="7" quotePrefix="1" applyNumberFormat="1" applyFont="1" applyFill="1" applyBorder="1" applyAlignment="1">
      <alignment vertical="top" wrapText="1"/>
    </xf>
    <xf numFmtId="4" fontId="9" fillId="3" borderId="2" xfId="9" applyNumberFormat="1" applyFont="1" applyFill="1" applyBorder="1">
      <alignment vertical="center"/>
    </xf>
    <xf numFmtId="4" fontId="9" fillId="0" borderId="2" xfId="9" applyNumberFormat="1" applyFont="1" applyFill="1" applyBorder="1">
      <alignment vertical="center"/>
    </xf>
    <xf numFmtId="4" fontId="9" fillId="15" borderId="2" xfId="9" applyNumberFormat="1" applyFont="1" applyFill="1" applyBorder="1">
      <alignment vertical="center"/>
    </xf>
    <xf numFmtId="1" fontId="5" fillId="15" borderId="2" xfId="7" quotePrefix="1" applyNumberFormat="1" applyFont="1" applyFill="1" applyBorder="1" applyAlignment="1">
      <alignment horizontal="center" vertical="center" justifyLastLine="1"/>
    </xf>
    <xf numFmtId="2" fontId="5" fillId="15" borderId="2" xfId="7" quotePrefix="1" applyNumberFormat="1" applyFont="1" applyFill="1" applyBorder="1" applyAlignment="1">
      <alignment vertical="top" wrapText="1"/>
    </xf>
    <xf numFmtId="4" fontId="11" fillId="3" borderId="2" xfId="10" applyNumberFormat="1" applyFont="1" applyFill="1" applyBorder="1"/>
    <xf numFmtId="4" fontId="11" fillId="0" borderId="2" xfId="10" applyNumberFormat="1" applyFont="1" applyBorder="1"/>
    <xf numFmtId="4" fontId="11" fillId="15" borderId="2" xfId="10" applyNumberFormat="1" applyFont="1" applyFill="1" applyBorder="1"/>
    <xf numFmtId="4" fontId="11" fillId="3" borderId="2" xfId="10" applyNumberFormat="1" applyFont="1" applyFill="1" applyBorder="1" applyAlignment="1">
      <alignment vertical="center"/>
    </xf>
    <xf numFmtId="4" fontId="11" fillId="0" borderId="2" xfId="10" applyNumberFormat="1" applyFont="1" applyBorder="1" applyAlignment="1">
      <alignment vertical="center"/>
    </xf>
    <xf numFmtId="4" fontId="11" fillId="15" borderId="2" xfId="10" applyNumberFormat="1" applyFont="1" applyFill="1" applyBorder="1" applyAlignment="1">
      <alignment vertical="center"/>
    </xf>
    <xf numFmtId="4" fontId="9" fillId="3" borderId="2" xfId="11" applyNumberFormat="1" applyFont="1" applyFill="1" applyBorder="1">
      <alignment horizontal="right" vertical="center"/>
    </xf>
    <xf numFmtId="4" fontId="9" fillId="0" borderId="2" xfId="11" applyNumberFormat="1" applyFont="1" applyFill="1" applyBorder="1">
      <alignment horizontal="right" vertical="center"/>
    </xf>
    <xf numFmtId="4" fontId="9" fillId="15" borderId="2" xfId="11" applyNumberFormat="1" applyFont="1" applyFill="1" applyBorder="1">
      <alignment horizontal="right" vertical="center"/>
    </xf>
    <xf numFmtId="4" fontId="5" fillId="3" borderId="2" xfId="8" applyNumberFormat="1" applyFont="1" applyFill="1" applyBorder="1">
      <alignment horizontal="right" vertical="center"/>
    </xf>
    <xf numFmtId="4" fontId="5" fillId="0" borderId="2" xfId="8" applyNumberFormat="1" applyFont="1" applyBorder="1">
      <alignment horizontal="right" vertical="center"/>
    </xf>
    <xf numFmtId="4" fontId="5" fillId="15" borderId="2" xfId="8" applyNumberFormat="1" applyFont="1" applyFill="1" applyBorder="1">
      <alignment horizontal="right" vertical="center"/>
    </xf>
    <xf numFmtId="4" fontId="11" fillId="3" borderId="2" xfId="5" applyNumberFormat="1" applyFont="1" applyFill="1" applyBorder="1">
      <alignment vertical="center"/>
    </xf>
    <xf numFmtId="4" fontId="11" fillId="0" borderId="2" xfId="5" applyNumberFormat="1" applyFont="1" applyFill="1" applyBorder="1">
      <alignment vertical="center"/>
    </xf>
    <xf numFmtId="4" fontId="11" fillId="16" borderId="2" xfId="5" applyNumberFormat="1" applyFont="1" applyFill="1" applyBorder="1">
      <alignment vertical="center"/>
    </xf>
    <xf numFmtId="4" fontId="5" fillId="3" borderId="2" xfId="1" applyNumberFormat="1" applyFont="1" applyFill="1" applyBorder="1"/>
    <xf numFmtId="4" fontId="5" fillId="0" borderId="2" xfId="1" applyNumberFormat="1" applyFont="1" applyFill="1" applyBorder="1"/>
    <xf numFmtId="4" fontId="5" fillId="15" borderId="2" xfId="1" applyNumberFormat="1" applyFont="1" applyFill="1" applyBorder="1"/>
    <xf numFmtId="2" fontId="5" fillId="16" borderId="2" xfId="7" quotePrefix="1" applyNumberFormat="1" applyFont="1" applyFill="1" applyBorder="1" applyAlignment="1">
      <alignment vertical="center" wrapText="1"/>
    </xf>
    <xf numFmtId="2" fontId="5" fillId="0" borderId="2" xfId="7" quotePrefix="1" applyNumberFormat="1" applyFont="1" applyFill="1" applyBorder="1" applyAlignment="1">
      <alignment vertical="center" wrapText="1"/>
    </xf>
    <xf numFmtId="4" fontId="8" fillId="3" borderId="2" xfId="11" applyNumberFormat="1" applyFont="1" applyFill="1" applyBorder="1">
      <alignment horizontal="right" vertical="center"/>
    </xf>
    <xf numFmtId="4" fontId="8" fillId="0" borderId="2" xfId="11" applyNumberFormat="1" applyFont="1" applyFill="1" applyBorder="1">
      <alignment horizontal="right" vertical="center"/>
    </xf>
    <xf numFmtId="4" fontId="8" fillId="15" borderId="2" xfId="11" applyNumberFormat="1" applyFont="1" applyFill="1" applyBorder="1">
      <alignment horizontal="right" vertical="center"/>
    </xf>
    <xf numFmtId="4" fontId="8" fillId="16" borderId="2" xfId="11" applyNumberFormat="1" applyFont="1" applyFill="1" applyBorder="1">
      <alignment horizontal="right" vertical="center"/>
    </xf>
    <xf numFmtId="4" fontId="11" fillId="14" borderId="2" xfId="5" applyNumberFormat="1" applyFont="1" applyFill="1" applyBorder="1">
      <alignment vertical="center"/>
    </xf>
    <xf numFmtId="4" fontId="9" fillId="16" borderId="2" xfId="11" applyNumberFormat="1" applyFont="1" applyFill="1" applyBorder="1">
      <alignment horizontal="right" vertical="center"/>
    </xf>
    <xf numFmtId="4" fontId="8" fillId="13" borderId="2" xfId="9" applyNumberFormat="1" applyFont="1" applyFill="1" applyBorder="1">
      <alignment vertical="center"/>
    </xf>
    <xf numFmtId="4" fontId="5" fillId="15" borderId="2" xfId="5" applyNumberFormat="1" applyFont="1" applyFill="1" applyBorder="1">
      <alignment vertical="center"/>
    </xf>
    <xf numFmtId="4" fontId="9" fillId="13" borderId="2" xfId="11" applyNumberFormat="1" applyFont="1" applyFill="1" applyBorder="1">
      <alignment horizontal="right" vertical="center"/>
    </xf>
    <xf numFmtId="4" fontId="9" fillId="14" borderId="2" xfId="11" applyNumberFormat="1" applyFont="1" applyFill="1" applyBorder="1">
      <alignment horizontal="right" vertical="center"/>
    </xf>
    <xf numFmtId="3" fontId="13" fillId="0" borderId="3" xfId="8" applyNumberFormat="1" applyFont="1" applyBorder="1" applyAlignment="1">
      <alignment vertical="top"/>
    </xf>
    <xf numFmtId="4" fontId="5" fillId="3" borderId="2" xfId="8" applyNumberFormat="1" applyFont="1" applyFill="1" applyBorder="1" applyAlignment="1">
      <alignment vertical="center"/>
    </xf>
    <xf numFmtId="4" fontId="5" fillId="0" borderId="2" xfId="8" applyNumberFormat="1" applyFont="1" applyBorder="1" applyAlignment="1">
      <alignment vertical="center"/>
    </xf>
    <xf numFmtId="4" fontId="5" fillId="13" borderId="2" xfId="8" applyNumberFormat="1" applyFont="1" applyFill="1" applyBorder="1" applyAlignment="1">
      <alignment vertical="center"/>
    </xf>
    <xf numFmtId="4" fontId="5" fillId="14" borderId="2" xfId="8" applyNumberFormat="1" applyFont="1" applyFill="1" applyBorder="1" applyAlignment="1">
      <alignment vertical="center"/>
    </xf>
    <xf numFmtId="3" fontId="11" fillId="15" borderId="2" xfId="0" applyNumberFormat="1" applyFont="1" applyFill="1" applyBorder="1" applyAlignment="1">
      <alignment horizontal="right" vertical="center"/>
    </xf>
    <xf numFmtId="4" fontId="5" fillId="16" borderId="2" xfId="8" applyNumberFormat="1" applyFont="1" applyFill="1" applyBorder="1" applyAlignment="1">
      <alignment vertical="center"/>
    </xf>
    <xf numFmtId="3" fontId="11" fillId="0" borderId="3" xfId="0" applyNumberFormat="1" applyFont="1" applyBorder="1" applyAlignment="1">
      <alignment vertical="top"/>
    </xf>
    <xf numFmtId="0" fontId="13" fillId="0" borderId="3" xfId="0" applyFont="1" applyBorder="1" applyAlignment="1">
      <alignment vertical="top"/>
    </xf>
    <xf numFmtId="0" fontId="0" fillId="0" borderId="0" xfId="0" applyAlignment="1">
      <alignment vertical="top"/>
    </xf>
    <xf numFmtId="0" fontId="5" fillId="0" borderId="3" xfId="3" applyNumberFormat="1" applyFont="1" applyFill="1" applyBorder="1" applyAlignment="1">
      <alignment horizontal="center" vertical="center"/>
    </xf>
    <xf numFmtId="4" fontId="5" fillId="0" borderId="2" xfId="8" applyNumberFormat="1" applyFont="1" applyFill="1" applyBorder="1">
      <alignment horizontal="right" vertical="center"/>
    </xf>
    <xf numFmtId="0" fontId="0" fillId="0" borderId="2" xfId="0" applyFont="1" applyFill="1" applyBorder="1" applyAlignment="1">
      <alignment wrapText="1"/>
    </xf>
    <xf numFmtId="0" fontId="0" fillId="0" borderId="2" xfId="0" applyFont="1" applyBorder="1"/>
    <xf numFmtId="0" fontId="0" fillId="0" borderId="2" xfId="0" applyFont="1" applyFill="1" applyBorder="1" applyAlignment="1">
      <alignment vertical="center" wrapText="1"/>
    </xf>
    <xf numFmtId="3" fontId="13" fillId="15" borderId="2" xfId="8" applyNumberFormat="1" applyFont="1" applyFill="1" applyBorder="1" applyAlignment="1">
      <alignment horizontal="left" vertical="center" wrapText="1"/>
    </xf>
    <xf numFmtId="2" fontId="5" fillId="12" borderId="2" xfId="7" quotePrefix="1" applyNumberFormat="1" applyFont="1" applyFill="1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15" fillId="15" borderId="2" xfId="0" quotePrefix="1" applyFont="1" applyFill="1" applyBorder="1" applyAlignment="1">
      <alignment horizontal="left" vertical="center"/>
    </xf>
    <xf numFmtId="2" fontId="5" fillId="15" borderId="2" xfId="7" quotePrefix="1" applyNumberFormat="1" applyFont="1" applyFill="1" applyBorder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14" fillId="15" borderId="2" xfId="0" applyFont="1" applyFill="1" applyBorder="1" applyAlignment="1">
      <alignment horizontal="left" vertical="center" wrapText="1"/>
    </xf>
    <xf numFmtId="3" fontId="19" fillId="15" borderId="3" xfId="0" applyNumberFormat="1" applyFont="1" applyFill="1" applyBorder="1" applyAlignment="1">
      <alignment horizontal="center" vertical="center"/>
    </xf>
    <xf numFmtId="3" fontId="19" fillId="15" borderId="2" xfId="0" applyNumberFormat="1" applyFont="1" applyFill="1" applyBorder="1" applyAlignment="1">
      <alignment horizontal="center" vertical="center"/>
    </xf>
    <xf numFmtId="0" fontId="10" fillId="15" borderId="2" xfId="0" applyFont="1" applyFill="1" applyBorder="1" applyAlignment="1">
      <alignment horizontal="left" vertical="center" wrapText="1"/>
    </xf>
    <xf numFmtId="3" fontId="20" fillId="15" borderId="3" xfId="0" applyNumberFormat="1" applyFont="1" applyFill="1" applyBorder="1" applyAlignment="1">
      <alignment horizontal="center" vertical="center"/>
    </xf>
    <xf numFmtId="0" fontId="15" fillId="15" borderId="2" xfId="0" applyFont="1" applyFill="1" applyBorder="1" applyAlignment="1">
      <alignment horizontal="left" vertical="center" wrapText="1"/>
    </xf>
    <xf numFmtId="3" fontId="19" fillId="15" borderId="3" xfId="0" applyNumberFormat="1" applyFont="1" applyFill="1" applyBorder="1" applyAlignment="1">
      <alignment horizontal="right" vertical="center"/>
    </xf>
    <xf numFmtId="3" fontId="19" fillId="15" borderId="3" xfId="0" applyNumberFormat="1" applyFont="1" applyFill="1" applyBorder="1" applyAlignment="1">
      <alignment horizontal="right"/>
    </xf>
    <xf numFmtId="3" fontId="19" fillId="15" borderId="2" xfId="0" applyNumberFormat="1" applyFont="1" applyFill="1" applyBorder="1" applyAlignment="1">
      <alignment horizontal="right"/>
    </xf>
    <xf numFmtId="0" fontId="15" fillId="15" borderId="0" xfId="0" quotePrefix="1" applyFont="1" applyFill="1" applyBorder="1" applyAlignment="1">
      <alignment horizontal="left" vertical="center"/>
    </xf>
    <xf numFmtId="3" fontId="19" fillId="15" borderId="0" xfId="0" applyNumberFormat="1" applyFont="1" applyFill="1" applyBorder="1" applyAlignment="1">
      <alignment horizontal="right"/>
    </xf>
    <xf numFmtId="0" fontId="14" fillId="15" borderId="0" xfId="0" quotePrefix="1" applyFont="1" applyFill="1" applyBorder="1" applyAlignment="1">
      <alignment horizontal="left" vertical="center" wrapText="1"/>
    </xf>
    <xf numFmtId="3" fontId="20" fillId="15" borderId="0" xfId="0" applyNumberFormat="1" applyFont="1" applyFill="1" applyBorder="1" applyAlignment="1">
      <alignment horizontal="right"/>
    </xf>
    <xf numFmtId="0" fontId="16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 wrapText="1"/>
    </xf>
    <xf numFmtId="3" fontId="19" fillId="0" borderId="2" xfId="0" applyNumberFormat="1" applyFont="1" applyFill="1" applyBorder="1" applyAlignment="1">
      <alignment horizontal="right"/>
    </xf>
    <xf numFmtId="3" fontId="0" fillId="0" borderId="2" xfId="0" applyNumberFormat="1" applyBorder="1"/>
    <xf numFmtId="0" fontId="14" fillId="15" borderId="2" xfId="0" quotePrefix="1" applyFont="1" applyFill="1" applyBorder="1" applyAlignment="1">
      <alignment vertical="center"/>
    </xf>
    <xf numFmtId="3" fontId="14" fillId="15" borderId="2" xfId="0" quotePrefix="1" applyNumberFormat="1" applyFont="1" applyFill="1" applyBorder="1" applyAlignment="1">
      <alignment vertical="center"/>
    </xf>
    <xf numFmtId="0" fontId="14" fillId="15" borderId="7" xfId="0" quotePrefix="1" applyFont="1" applyFill="1" applyBorder="1" applyAlignment="1">
      <alignment vertical="center"/>
    </xf>
    <xf numFmtId="0" fontId="14" fillId="15" borderId="8" xfId="0" quotePrefix="1" applyFont="1" applyFill="1" applyBorder="1" applyAlignment="1">
      <alignment vertical="center"/>
    </xf>
    <xf numFmtId="0" fontId="15" fillId="15" borderId="0" xfId="0" applyFont="1" applyFill="1" applyBorder="1" applyAlignment="1">
      <alignment horizontal="left" vertical="center"/>
    </xf>
    <xf numFmtId="2" fontId="5" fillId="2" borderId="2" xfId="2" quotePrefix="1" applyNumberFormat="1" applyFont="1" applyBorder="1" applyAlignment="1">
      <alignment vertical="center" wrapText="1"/>
    </xf>
    <xf numFmtId="1" fontId="21" fillId="0" borderId="0" xfId="0" applyNumberFormat="1" applyFont="1" applyAlignment="1">
      <alignment horizontal="left"/>
    </xf>
    <xf numFmtId="0" fontId="14" fillId="15" borderId="0" xfId="0" quotePrefix="1" applyFont="1" applyFill="1" applyBorder="1" applyAlignment="1">
      <alignment horizontal="left" vertical="center" wrapText="1"/>
    </xf>
    <xf numFmtId="3" fontId="20" fillId="15" borderId="5" xfId="0" applyNumberFormat="1" applyFont="1" applyFill="1" applyBorder="1" applyAlignment="1">
      <alignment horizontal="center" wrapText="1"/>
    </xf>
    <xf numFmtId="3" fontId="20" fillId="15" borderId="6" xfId="0" applyNumberFormat="1" applyFont="1" applyFill="1" applyBorder="1" applyAlignment="1">
      <alignment horizontal="center" wrapText="1"/>
    </xf>
  </cellXfs>
  <cellStyles count="12">
    <cellStyle name="Normalno" xfId="0" builtinId="0"/>
    <cellStyle name="Normalno 2 2" xfId="10"/>
    <cellStyle name="SAPBEXaggData" xfId="5"/>
    <cellStyle name="SAPBEXaggData 2" xfId="9"/>
    <cellStyle name="SAPBEXchaText" xfId="2"/>
    <cellStyle name="SAPBEXHLevel1" xfId="4"/>
    <cellStyle name="SAPBEXHLevel2" xfId="6"/>
    <cellStyle name="SAPBEXHLevel3" xfId="7"/>
    <cellStyle name="SAPBEXstdData" xfId="8"/>
    <cellStyle name="SAPBEXstdData 3" xfId="11"/>
    <cellStyle name="SAPBEXstdItem" xfId="3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7"/>
  <sheetViews>
    <sheetView tabSelected="1" topLeftCell="A28" workbookViewId="0">
      <selection activeCell="I53" sqref="I53"/>
    </sheetView>
  </sheetViews>
  <sheetFormatPr defaultColWidth="8.85546875" defaultRowHeight="15" x14ac:dyDescent="0.25"/>
  <cols>
    <col min="1" max="1" width="16.7109375" style="1" customWidth="1"/>
    <col min="2" max="2" width="44.5703125" style="2" customWidth="1"/>
    <col min="3" max="3" width="22.42578125" style="5" customWidth="1"/>
    <col min="4" max="4" width="22.5703125" style="5" customWidth="1"/>
    <col min="5" max="5" width="20.7109375" style="5" customWidth="1"/>
    <col min="6" max="6" width="11" style="5" customWidth="1"/>
    <col min="7" max="9" width="20.7109375" style="5" customWidth="1"/>
    <col min="10" max="10" width="18.7109375" customWidth="1"/>
    <col min="11" max="11" width="54.28515625" style="94" customWidth="1"/>
  </cols>
  <sheetData>
    <row r="1" spans="1:11" ht="15.75" x14ac:dyDescent="0.25">
      <c r="A1" s="132" t="s">
        <v>163</v>
      </c>
      <c r="B1" s="132"/>
      <c r="C1" s="132"/>
      <c r="D1" s="132"/>
      <c r="E1" s="132"/>
    </row>
    <row r="2" spans="1:11" ht="15.75" x14ac:dyDescent="0.25">
      <c r="A2" s="132" t="s">
        <v>131</v>
      </c>
      <c r="B2" s="132"/>
      <c r="J2" s="3"/>
      <c r="K2" s="4"/>
    </row>
    <row r="3" spans="1:11" x14ac:dyDescent="0.25">
      <c r="A3" s="6"/>
      <c r="B3" s="7"/>
      <c r="C3" s="8"/>
      <c r="D3" s="8"/>
      <c r="E3" s="8"/>
      <c r="F3" s="8"/>
      <c r="G3" s="8"/>
      <c r="H3" s="8"/>
      <c r="I3" s="8"/>
      <c r="J3" s="3"/>
      <c r="K3" s="4"/>
    </row>
    <row r="4" spans="1:11" x14ac:dyDescent="0.25">
      <c r="A4" s="9"/>
      <c r="B4" s="7"/>
      <c r="C4" s="10" t="s">
        <v>0</v>
      </c>
      <c r="D4" s="10" t="s">
        <v>0</v>
      </c>
      <c r="E4" s="10" t="s">
        <v>0</v>
      </c>
      <c r="F4" s="10"/>
      <c r="G4" s="10" t="s">
        <v>1</v>
      </c>
      <c r="H4" s="10" t="s">
        <v>1</v>
      </c>
      <c r="I4" s="10" t="s">
        <v>1</v>
      </c>
      <c r="J4" s="9"/>
      <c r="K4" s="11"/>
    </row>
    <row r="5" spans="1:11" ht="57" x14ac:dyDescent="0.25">
      <c r="A5" s="12" t="s">
        <v>2</v>
      </c>
      <c r="B5" s="131" t="s">
        <v>3</v>
      </c>
      <c r="C5" s="13" t="s">
        <v>4</v>
      </c>
      <c r="D5" s="13" t="s">
        <v>5</v>
      </c>
      <c r="E5" s="13" t="s">
        <v>6</v>
      </c>
      <c r="F5" s="14"/>
      <c r="G5" s="15" t="s">
        <v>7</v>
      </c>
      <c r="H5" s="15" t="s">
        <v>8</v>
      </c>
      <c r="I5" s="15" t="s">
        <v>9</v>
      </c>
      <c r="J5" s="16" t="s">
        <v>10</v>
      </c>
      <c r="K5" s="95" t="s">
        <v>109</v>
      </c>
    </row>
    <row r="6" spans="1:11" x14ac:dyDescent="0.25">
      <c r="A6" s="17">
        <v>26395</v>
      </c>
      <c r="B6" s="18" t="s">
        <v>11</v>
      </c>
      <c r="C6" s="19">
        <f>C7+C98</f>
        <v>234491194</v>
      </c>
      <c r="D6" s="20">
        <f>D7+D98</f>
        <v>222741482</v>
      </c>
      <c r="E6" s="20">
        <f>E7+E98</f>
        <v>225209078</v>
      </c>
      <c r="F6" s="21"/>
      <c r="G6" s="22">
        <f>G7+G98</f>
        <v>275491305</v>
      </c>
      <c r="H6" s="22">
        <f>H7+H98</f>
        <v>336446077</v>
      </c>
      <c r="I6" s="22">
        <f>I7+I98</f>
        <v>284770286</v>
      </c>
      <c r="J6" s="23" t="s">
        <v>12</v>
      </c>
      <c r="K6" s="24"/>
    </row>
    <row r="7" spans="1:11" ht="28.5" x14ac:dyDescent="0.25">
      <c r="A7" s="25">
        <v>3602</v>
      </c>
      <c r="B7" s="26" t="s">
        <v>13</v>
      </c>
      <c r="C7" s="20">
        <f>C8+C80</f>
        <v>39999739</v>
      </c>
      <c r="D7" s="20">
        <f>D8+D80</f>
        <v>26638235</v>
      </c>
      <c r="E7" s="20">
        <f>E8+E80</f>
        <v>8057033</v>
      </c>
      <c r="F7" s="21"/>
      <c r="G7" s="27">
        <f>G8+G80</f>
        <v>40030878</v>
      </c>
      <c r="H7" s="27">
        <f>H8+H80</f>
        <v>81323501</v>
      </c>
      <c r="I7" s="27">
        <f>I8+I80</f>
        <v>8127831</v>
      </c>
      <c r="J7" s="28" t="s">
        <v>14</v>
      </c>
      <c r="K7" s="24"/>
    </row>
    <row r="8" spans="1:11" ht="42.75" x14ac:dyDescent="0.25">
      <c r="A8" s="29" t="s">
        <v>15</v>
      </c>
      <c r="B8" s="30" t="s">
        <v>16</v>
      </c>
      <c r="C8" s="20">
        <f>C9+C24+C45+C54+C76</f>
        <v>6729828</v>
      </c>
      <c r="D8" s="20">
        <f t="shared" ref="D8:E8" si="0">D9+D24+D45+D54+D76</f>
        <v>6729814</v>
      </c>
      <c r="E8" s="20">
        <f t="shared" si="0"/>
        <v>8057033</v>
      </c>
      <c r="F8" s="21"/>
      <c r="G8" s="31">
        <f>G9+G24+G45+G54+G76</f>
        <v>8352960</v>
      </c>
      <c r="H8" s="31">
        <f t="shared" ref="H8:I8" si="1">H9+H24+H45+H54+H76</f>
        <v>6802946</v>
      </c>
      <c r="I8" s="31">
        <f t="shared" si="1"/>
        <v>8127831</v>
      </c>
      <c r="J8" s="28" t="s">
        <v>17</v>
      </c>
      <c r="K8" s="24"/>
    </row>
    <row r="9" spans="1:11" x14ac:dyDescent="0.25">
      <c r="A9" s="32">
        <v>11</v>
      </c>
      <c r="B9" s="33" t="s">
        <v>18</v>
      </c>
      <c r="C9" s="20">
        <f>C13+C21+C10</f>
        <v>5308911</v>
      </c>
      <c r="D9" s="20">
        <f>D13+D21+D10</f>
        <v>5308911</v>
      </c>
      <c r="E9" s="20">
        <f>E13+E21+E10</f>
        <v>6636140</v>
      </c>
      <c r="F9" s="21"/>
      <c r="G9" s="34">
        <f>G13+G21+G10</f>
        <v>5402078</v>
      </c>
      <c r="H9" s="34">
        <f>H13+H21+H10</f>
        <v>5402078</v>
      </c>
      <c r="I9" s="34">
        <f>I13+I21+I10</f>
        <v>6735973</v>
      </c>
      <c r="J9" s="28" t="s">
        <v>19</v>
      </c>
      <c r="K9" s="35" t="s">
        <v>121</v>
      </c>
    </row>
    <row r="10" spans="1:11" ht="28.5" x14ac:dyDescent="0.25">
      <c r="A10" s="36">
        <v>41</v>
      </c>
      <c r="B10" s="37" t="s">
        <v>20</v>
      </c>
      <c r="C10" s="20">
        <f t="shared" ref="C10:I11" si="2">C11</f>
        <v>160000</v>
      </c>
      <c r="D10" s="20">
        <f t="shared" si="2"/>
        <v>160000</v>
      </c>
      <c r="E10" s="20">
        <f t="shared" si="2"/>
        <v>160000</v>
      </c>
      <c r="F10" s="21"/>
      <c r="G10" s="38">
        <f t="shared" si="2"/>
        <v>0</v>
      </c>
      <c r="H10" s="38">
        <f t="shared" si="2"/>
        <v>0</v>
      </c>
      <c r="I10" s="38">
        <f t="shared" si="2"/>
        <v>0</v>
      </c>
      <c r="J10" s="39">
        <v>2</v>
      </c>
      <c r="K10" s="40"/>
    </row>
    <row r="11" spans="1:11" x14ac:dyDescent="0.25">
      <c r="A11" s="41">
        <v>412</v>
      </c>
      <c r="B11" s="42" t="s">
        <v>21</v>
      </c>
      <c r="C11" s="20">
        <f t="shared" si="2"/>
        <v>160000</v>
      </c>
      <c r="D11" s="20">
        <f t="shared" si="2"/>
        <v>160000</v>
      </c>
      <c r="E11" s="20">
        <f t="shared" si="2"/>
        <v>160000</v>
      </c>
      <c r="F11" s="21"/>
      <c r="G11" s="43">
        <f t="shared" si="2"/>
        <v>0</v>
      </c>
      <c r="H11" s="43">
        <f t="shared" si="2"/>
        <v>0</v>
      </c>
      <c r="I11" s="43">
        <f t="shared" si="2"/>
        <v>0</v>
      </c>
      <c r="J11" s="39">
        <v>3</v>
      </c>
      <c r="K11" s="40"/>
    </row>
    <row r="12" spans="1:11" x14ac:dyDescent="0.25">
      <c r="A12" s="44">
        <v>4123</v>
      </c>
      <c r="B12" s="45" t="s">
        <v>22</v>
      </c>
      <c r="C12" s="46">
        <v>160000</v>
      </c>
      <c r="D12" s="46">
        <v>160000</v>
      </c>
      <c r="E12" s="46">
        <v>160000</v>
      </c>
      <c r="F12" s="47"/>
      <c r="G12" s="48">
        <v>0</v>
      </c>
      <c r="H12" s="48">
        <v>0</v>
      </c>
      <c r="I12" s="48">
        <v>0</v>
      </c>
      <c r="J12" s="28">
        <v>4</v>
      </c>
      <c r="K12" s="24"/>
    </row>
    <row r="13" spans="1:11" ht="28.5" x14ac:dyDescent="0.25">
      <c r="A13" s="36">
        <v>42</v>
      </c>
      <c r="B13" s="49" t="s">
        <v>23</v>
      </c>
      <c r="C13" s="20">
        <f>C14+C18</f>
        <v>5078911</v>
      </c>
      <c r="D13" s="20">
        <f>D14+D18</f>
        <v>5078911</v>
      </c>
      <c r="E13" s="20">
        <f>E14+E18</f>
        <v>6406140</v>
      </c>
      <c r="F13" s="21"/>
      <c r="G13" s="38">
        <f>G14+G18</f>
        <v>4836641</v>
      </c>
      <c r="H13" s="38">
        <f>H14+H18</f>
        <v>5302078</v>
      </c>
      <c r="I13" s="38">
        <f>I14+I18</f>
        <v>6685973</v>
      </c>
      <c r="J13" s="28">
        <v>2</v>
      </c>
      <c r="K13" s="24"/>
    </row>
    <row r="14" spans="1:11" x14ac:dyDescent="0.25">
      <c r="A14" s="41">
        <v>422</v>
      </c>
      <c r="B14" s="42" t="s">
        <v>26</v>
      </c>
      <c r="C14" s="20">
        <f>SUM(C15:C17)</f>
        <v>4999279</v>
      </c>
      <c r="D14" s="20">
        <f>SUM(D15:D17)</f>
        <v>4999279</v>
      </c>
      <c r="E14" s="20">
        <f>SUM(E15:E17)</f>
        <v>6326140</v>
      </c>
      <c r="F14" s="21"/>
      <c r="G14" s="43">
        <f>SUM(G15:G17)</f>
        <v>4786641</v>
      </c>
      <c r="H14" s="43">
        <f>SUM(H15:H17)</f>
        <v>4202078</v>
      </c>
      <c r="I14" s="43">
        <f>SUM(I15:I17)</f>
        <v>6185973</v>
      </c>
      <c r="J14" s="28">
        <v>3</v>
      </c>
      <c r="K14" s="24"/>
    </row>
    <row r="15" spans="1:11" ht="30" customHeight="1" x14ac:dyDescent="0.25">
      <c r="A15" s="53">
        <v>4221</v>
      </c>
      <c r="B15" s="104" t="s">
        <v>27</v>
      </c>
      <c r="C15" s="55">
        <v>199084</v>
      </c>
      <c r="D15" s="55">
        <v>199084</v>
      </c>
      <c r="E15" s="55">
        <v>199084</v>
      </c>
      <c r="F15" s="56"/>
      <c r="G15" s="57">
        <v>1020000</v>
      </c>
      <c r="H15" s="57">
        <v>1000000</v>
      </c>
      <c r="I15" s="57">
        <v>1500000</v>
      </c>
      <c r="J15" s="28">
        <v>4</v>
      </c>
      <c r="K15" s="35" t="s">
        <v>122</v>
      </c>
    </row>
    <row r="16" spans="1:11" x14ac:dyDescent="0.25">
      <c r="A16" s="53">
        <v>4222</v>
      </c>
      <c r="B16" s="104" t="s">
        <v>28</v>
      </c>
      <c r="C16" s="55">
        <v>0</v>
      </c>
      <c r="D16" s="55">
        <v>0</v>
      </c>
      <c r="E16" s="55">
        <v>0</v>
      </c>
      <c r="F16" s="56"/>
      <c r="G16" s="57">
        <v>60000</v>
      </c>
      <c r="H16" s="57">
        <v>50000</v>
      </c>
      <c r="I16" s="57">
        <v>50000</v>
      </c>
      <c r="J16" s="28">
        <v>4</v>
      </c>
      <c r="K16" s="24" t="s">
        <v>123</v>
      </c>
    </row>
    <row r="17" spans="1:11" ht="30" x14ac:dyDescent="0.25">
      <c r="A17" s="53">
        <v>4224</v>
      </c>
      <c r="B17" s="104" t="s">
        <v>30</v>
      </c>
      <c r="C17" s="58">
        <v>4800195</v>
      </c>
      <c r="D17" s="58">
        <v>4800195</v>
      </c>
      <c r="E17" s="58">
        <v>6127056</v>
      </c>
      <c r="F17" s="59"/>
      <c r="G17" s="60">
        <v>3706641</v>
      </c>
      <c r="H17" s="60">
        <v>3152078</v>
      </c>
      <c r="I17" s="60">
        <v>4635973</v>
      </c>
      <c r="J17" s="28">
        <v>4</v>
      </c>
      <c r="K17" s="35" t="s">
        <v>124</v>
      </c>
    </row>
    <row r="18" spans="1:11" x14ac:dyDescent="0.25">
      <c r="A18" s="41">
        <v>426</v>
      </c>
      <c r="B18" s="42" t="s">
        <v>33</v>
      </c>
      <c r="C18" s="20">
        <f t="shared" ref="C18:E18" si="3">C19+C20</f>
        <v>79632</v>
      </c>
      <c r="D18" s="20">
        <f t="shared" si="3"/>
        <v>79632</v>
      </c>
      <c r="E18" s="20">
        <f t="shared" si="3"/>
        <v>80000</v>
      </c>
      <c r="F18" s="21"/>
      <c r="G18" s="43">
        <f t="shared" ref="G18:I18" si="4">G19+G20</f>
        <v>50000</v>
      </c>
      <c r="H18" s="43">
        <f t="shared" si="4"/>
        <v>1100000</v>
      </c>
      <c r="I18" s="43">
        <f t="shared" si="4"/>
        <v>500000</v>
      </c>
      <c r="J18" s="28">
        <v>3</v>
      </c>
      <c r="K18" s="24"/>
    </row>
    <row r="19" spans="1:11" x14ac:dyDescent="0.25">
      <c r="A19" s="53">
        <v>4262</v>
      </c>
      <c r="B19" s="54" t="s">
        <v>34</v>
      </c>
      <c r="C19" s="61">
        <v>79632</v>
      </c>
      <c r="D19" s="61">
        <v>79632</v>
      </c>
      <c r="E19" s="61">
        <v>80000</v>
      </c>
      <c r="F19" s="62"/>
      <c r="G19" s="63">
        <v>50000</v>
      </c>
      <c r="H19" s="63">
        <v>1100000</v>
      </c>
      <c r="I19" s="63">
        <v>500000</v>
      </c>
      <c r="J19" s="28">
        <v>4</v>
      </c>
      <c r="K19" s="24" t="s">
        <v>125</v>
      </c>
    </row>
    <row r="20" spans="1:11" x14ac:dyDescent="0.25">
      <c r="A20" s="53">
        <v>4264</v>
      </c>
      <c r="B20" s="54" t="s">
        <v>35</v>
      </c>
      <c r="C20" s="61">
        <v>0</v>
      </c>
      <c r="D20" s="61">
        <v>0</v>
      </c>
      <c r="E20" s="61">
        <v>0</v>
      </c>
      <c r="F20" s="62"/>
      <c r="G20" s="63">
        <v>0</v>
      </c>
      <c r="H20" s="63">
        <v>0</v>
      </c>
      <c r="I20" s="63">
        <v>0</v>
      </c>
      <c r="J20" s="28">
        <v>4</v>
      </c>
      <c r="K20" s="24"/>
    </row>
    <row r="21" spans="1:11" ht="28.5" x14ac:dyDescent="0.25">
      <c r="A21" s="36">
        <v>45</v>
      </c>
      <c r="B21" s="49" t="s">
        <v>36</v>
      </c>
      <c r="C21" s="20">
        <f>C22</f>
        <v>70000</v>
      </c>
      <c r="D21" s="20">
        <f t="shared" ref="D21:E21" si="5">D22</f>
        <v>70000</v>
      </c>
      <c r="E21" s="20">
        <f t="shared" si="5"/>
        <v>70000</v>
      </c>
      <c r="F21" s="21"/>
      <c r="G21" s="38">
        <f>G22</f>
        <v>565437</v>
      </c>
      <c r="H21" s="38">
        <f t="shared" ref="H21:I21" si="6">H22</f>
        <v>100000</v>
      </c>
      <c r="I21" s="38">
        <f t="shared" si="6"/>
        <v>50000</v>
      </c>
      <c r="J21" s="28">
        <v>2</v>
      </c>
      <c r="K21" s="24"/>
    </row>
    <row r="22" spans="1:11" x14ac:dyDescent="0.25">
      <c r="A22" s="41">
        <v>451</v>
      </c>
      <c r="B22" s="42" t="s">
        <v>37</v>
      </c>
      <c r="C22" s="20">
        <f t="shared" ref="C22:I22" si="7">C23</f>
        <v>70000</v>
      </c>
      <c r="D22" s="20">
        <f t="shared" si="7"/>
        <v>70000</v>
      </c>
      <c r="E22" s="20">
        <f t="shared" si="7"/>
        <v>70000</v>
      </c>
      <c r="F22" s="21"/>
      <c r="G22" s="43">
        <f t="shared" si="7"/>
        <v>565437</v>
      </c>
      <c r="H22" s="43">
        <f t="shared" si="7"/>
        <v>100000</v>
      </c>
      <c r="I22" s="43">
        <f t="shared" si="7"/>
        <v>50000</v>
      </c>
      <c r="J22" s="28">
        <v>3</v>
      </c>
      <c r="K22" s="24"/>
    </row>
    <row r="23" spans="1:11" x14ac:dyDescent="0.25">
      <c r="A23" s="53">
        <v>4511</v>
      </c>
      <c r="B23" s="45" t="s">
        <v>37</v>
      </c>
      <c r="C23" s="64">
        <v>70000</v>
      </c>
      <c r="D23" s="64">
        <v>70000</v>
      </c>
      <c r="E23" s="64">
        <v>70000</v>
      </c>
      <c r="F23" s="65"/>
      <c r="G23" s="66">
        <v>565437</v>
      </c>
      <c r="H23" s="66">
        <v>100000</v>
      </c>
      <c r="I23" s="66">
        <v>50000</v>
      </c>
      <c r="J23" s="28">
        <v>4</v>
      </c>
      <c r="K23" s="24" t="s">
        <v>126</v>
      </c>
    </row>
    <row r="24" spans="1:11" x14ac:dyDescent="0.25">
      <c r="A24" s="32">
        <v>31</v>
      </c>
      <c r="B24" s="33" t="s">
        <v>39</v>
      </c>
      <c r="C24" s="20">
        <f>C25+C40</f>
        <v>1383901</v>
      </c>
      <c r="D24" s="20">
        <f>D25+D40</f>
        <v>1383900</v>
      </c>
      <c r="E24" s="20">
        <f>E25+E40</f>
        <v>1383900</v>
      </c>
      <c r="F24" s="21"/>
      <c r="G24" s="34">
        <f>G25+G40</f>
        <v>1383901</v>
      </c>
      <c r="H24" s="34">
        <f>H25+H40</f>
        <v>1383900</v>
      </c>
      <c r="I24" s="34">
        <f>I25+I40</f>
        <v>1383900</v>
      </c>
      <c r="J24" s="28" t="s">
        <v>40</v>
      </c>
      <c r="K24" s="24"/>
    </row>
    <row r="25" spans="1:11" ht="28.5" x14ac:dyDescent="0.25">
      <c r="A25" s="36">
        <v>42</v>
      </c>
      <c r="B25" s="49" t="s">
        <v>23</v>
      </c>
      <c r="C25" s="20">
        <f>C26+C28+C35+C38</f>
        <v>1276396</v>
      </c>
      <c r="D25" s="20">
        <f t="shared" ref="D25:E25" si="8">D26+D28+D35+D38</f>
        <v>1276395</v>
      </c>
      <c r="E25" s="20">
        <f t="shared" si="8"/>
        <v>1276395</v>
      </c>
      <c r="F25" s="21"/>
      <c r="G25" s="38">
        <f>G26+G28+G35+G38</f>
        <v>1276396</v>
      </c>
      <c r="H25" s="38">
        <f t="shared" ref="H25:I25" si="9">H26+H28+H35+H38</f>
        <v>1276395</v>
      </c>
      <c r="I25" s="38">
        <f t="shared" si="9"/>
        <v>1276395</v>
      </c>
      <c r="J25" s="28">
        <v>2</v>
      </c>
      <c r="K25" s="24"/>
    </row>
    <row r="26" spans="1:11" x14ac:dyDescent="0.25">
      <c r="A26" s="41">
        <v>421</v>
      </c>
      <c r="B26" s="42" t="s">
        <v>24</v>
      </c>
      <c r="C26" s="20">
        <f t="shared" ref="C26:I26" si="10">C27</f>
        <v>1327</v>
      </c>
      <c r="D26" s="20">
        <f t="shared" si="10"/>
        <v>1327</v>
      </c>
      <c r="E26" s="20">
        <f t="shared" si="10"/>
        <v>1327</v>
      </c>
      <c r="F26" s="21"/>
      <c r="G26" s="43">
        <f t="shared" si="10"/>
        <v>1327</v>
      </c>
      <c r="H26" s="43">
        <f t="shared" si="10"/>
        <v>1327</v>
      </c>
      <c r="I26" s="43">
        <f t="shared" si="10"/>
        <v>1327</v>
      </c>
      <c r="J26" s="28">
        <v>3</v>
      </c>
      <c r="K26" s="24"/>
    </row>
    <row r="27" spans="1:11" x14ac:dyDescent="0.25">
      <c r="A27" s="44">
        <v>4214</v>
      </c>
      <c r="B27" s="45" t="s">
        <v>25</v>
      </c>
      <c r="C27" s="50">
        <v>1327</v>
      </c>
      <c r="D27" s="50">
        <v>1327</v>
      </c>
      <c r="E27" s="50">
        <v>1327</v>
      </c>
      <c r="F27" s="51"/>
      <c r="G27" s="52">
        <v>1327</v>
      </c>
      <c r="H27" s="52">
        <v>1327</v>
      </c>
      <c r="I27" s="52">
        <v>1327</v>
      </c>
      <c r="J27" s="28">
        <v>4</v>
      </c>
      <c r="K27" s="24"/>
    </row>
    <row r="28" spans="1:11" x14ac:dyDescent="0.25">
      <c r="A28" s="41">
        <v>422</v>
      </c>
      <c r="B28" s="42" t="s">
        <v>26</v>
      </c>
      <c r="C28" s="67">
        <f>SUM(C29:C34)</f>
        <v>1244940</v>
      </c>
      <c r="D28" s="67">
        <f>SUM(D29:D34)</f>
        <v>1244940</v>
      </c>
      <c r="E28" s="67">
        <f>SUM(E29:E34)</f>
        <v>1244940</v>
      </c>
      <c r="F28" s="68"/>
      <c r="G28" s="69">
        <f t="shared" ref="G28:I28" si="11">SUM(G29:G34)</f>
        <v>1244940</v>
      </c>
      <c r="H28" s="69">
        <f t="shared" si="11"/>
        <v>1244940</v>
      </c>
      <c r="I28" s="69">
        <f t="shared" si="11"/>
        <v>1244940</v>
      </c>
      <c r="J28" s="28">
        <v>3</v>
      </c>
      <c r="K28" s="24"/>
    </row>
    <row r="29" spans="1:11" x14ac:dyDescent="0.25">
      <c r="A29" s="44">
        <v>4221</v>
      </c>
      <c r="B29" s="45" t="s">
        <v>27</v>
      </c>
      <c r="C29" s="70">
        <v>39817</v>
      </c>
      <c r="D29" s="70">
        <v>39817</v>
      </c>
      <c r="E29" s="70">
        <v>39817</v>
      </c>
      <c r="F29" s="71"/>
      <c r="G29" s="72">
        <v>39817</v>
      </c>
      <c r="H29" s="72">
        <v>39817</v>
      </c>
      <c r="I29" s="72">
        <v>39817</v>
      </c>
      <c r="J29" s="28">
        <v>4</v>
      </c>
      <c r="K29" s="24"/>
    </row>
    <row r="30" spans="1:11" x14ac:dyDescent="0.25">
      <c r="A30" s="44">
        <v>4222</v>
      </c>
      <c r="B30" s="45" t="s">
        <v>28</v>
      </c>
      <c r="C30" s="70">
        <v>133</v>
      </c>
      <c r="D30" s="70">
        <v>133</v>
      </c>
      <c r="E30" s="70">
        <v>133</v>
      </c>
      <c r="F30" s="71"/>
      <c r="G30" s="72">
        <v>133</v>
      </c>
      <c r="H30" s="72">
        <v>133</v>
      </c>
      <c r="I30" s="72">
        <v>133</v>
      </c>
      <c r="J30" s="28">
        <v>4</v>
      </c>
      <c r="K30" s="24"/>
    </row>
    <row r="31" spans="1:11" x14ac:dyDescent="0.25">
      <c r="A31" s="44">
        <v>4223</v>
      </c>
      <c r="B31" s="45" t="s">
        <v>29</v>
      </c>
      <c r="C31" s="70">
        <v>13272</v>
      </c>
      <c r="D31" s="70">
        <v>13272</v>
      </c>
      <c r="E31" s="70">
        <v>13272</v>
      </c>
      <c r="F31" s="71"/>
      <c r="G31" s="72">
        <v>13272</v>
      </c>
      <c r="H31" s="72">
        <v>13272</v>
      </c>
      <c r="I31" s="72">
        <v>13272</v>
      </c>
      <c r="J31" s="28">
        <v>4</v>
      </c>
      <c r="K31" s="24"/>
    </row>
    <row r="32" spans="1:11" x14ac:dyDescent="0.25">
      <c r="A32" s="53">
        <v>4224</v>
      </c>
      <c r="B32" s="54" t="s">
        <v>30</v>
      </c>
      <c r="C32" s="70">
        <v>1165174</v>
      </c>
      <c r="D32" s="70">
        <v>1165174</v>
      </c>
      <c r="E32" s="70">
        <v>1165174</v>
      </c>
      <c r="F32" s="71"/>
      <c r="G32" s="72">
        <v>1165174</v>
      </c>
      <c r="H32" s="72">
        <v>1165174</v>
      </c>
      <c r="I32" s="72">
        <v>1165174</v>
      </c>
      <c r="J32" s="28">
        <v>4</v>
      </c>
      <c r="K32" s="24"/>
    </row>
    <row r="33" spans="1:11" x14ac:dyDescent="0.25">
      <c r="A33" s="53">
        <v>4225</v>
      </c>
      <c r="B33" s="54" t="s">
        <v>30</v>
      </c>
      <c r="C33" s="70">
        <v>13272</v>
      </c>
      <c r="D33" s="70">
        <v>13272</v>
      </c>
      <c r="E33" s="70">
        <v>13272</v>
      </c>
      <c r="F33" s="71"/>
      <c r="G33" s="72">
        <v>13272</v>
      </c>
      <c r="H33" s="72">
        <v>13272</v>
      </c>
      <c r="I33" s="72">
        <v>13272</v>
      </c>
      <c r="J33" s="28">
        <v>4</v>
      </c>
      <c r="K33" s="24"/>
    </row>
    <row r="34" spans="1:11" x14ac:dyDescent="0.25">
      <c r="A34" s="53">
        <v>4227</v>
      </c>
      <c r="B34" s="54" t="s">
        <v>32</v>
      </c>
      <c r="C34" s="70">
        <v>13272</v>
      </c>
      <c r="D34" s="70">
        <v>13272</v>
      </c>
      <c r="E34" s="70">
        <v>13272</v>
      </c>
      <c r="F34" s="71"/>
      <c r="G34" s="72">
        <v>13272</v>
      </c>
      <c r="H34" s="72">
        <v>13272</v>
      </c>
      <c r="I34" s="72">
        <v>13272</v>
      </c>
      <c r="J34" s="28">
        <v>4</v>
      </c>
      <c r="K34" s="24"/>
    </row>
    <row r="35" spans="1:11" ht="28.5" x14ac:dyDescent="0.25">
      <c r="A35" s="41">
        <v>424</v>
      </c>
      <c r="B35" s="42" t="s">
        <v>43</v>
      </c>
      <c r="C35" s="67">
        <f t="shared" ref="C35:E35" si="12">SUM(C36:C37)</f>
        <v>929</v>
      </c>
      <c r="D35" s="67">
        <f t="shared" si="12"/>
        <v>929</v>
      </c>
      <c r="E35" s="67">
        <f t="shared" si="12"/>
        <v>929</v>
      </c>
      <c r="F35" s="68"/>
      <c r="G35" s="69">
        <f t="shared" ref="G35:I35" si="13">SUM(G36:G37)</f>
        <v>929</v>
      </c>
      <c r="H35" s="69">
        <f t="shared" si="13"/>
        <v>929</v>
      </c>
      <c r="I35" s="69">
        <f t="shared" si="13"/>
        <v>929</v>
      </c>
      <c r="J35" s="28">
        <v>3</v>
      </c>
      <c r="K35" s="24"/>
    </row>
    <row r="36" spans="1:11" x14ac:dyDescent="0.25">
      <c r="A36" s="53">
        <v>4241</v>
      </c>
      <c r="B36" s="54" t="s">
        <v>44</v>
      </c>
      <c r="C36" s="75">
        <v>796</v>
      </c>
      <c r="D36" s="75">
        <v>796</v>
      </c>
      <c r="E36" s="75">
        <v>796</v>
      </c>
      <c r="F36" s="76"/>
      <c r="G36" s="76">
        <v>796</v>
      </c>
      <c r="H36" s="76">
        <v>796</v>
      </c>
      <c r="I36" s="76">
        <v>796</v>
      </c>
      <c r="J36" s="28">
        <v>4</v>
      </c>
      <c r="K36" s="24"/>
    </row>
    <row r="37" spans="1:11" ht="28.5" x14ac:dyDescent="0.25">
      <c r="A37" s="53">
        <v>4242</v>
      </c>
      <c r="B37" s="54" t="s">
        <v>45</v>
      </c>
      <c r="C37" s="75">
        <v>133</v>
      </c>
      <c r="D37" s="75">
        <v>133</v>
      </c>
      <c r="E37" s="75">
        <v>133</v>
      </c>
      <c r="F37" s="76"/>
      <c r="G37" s="76">
        <v>133</v>
      </c>
      <c r="H37" s="76">
        <v>133</v>
      </c>
      <c r="I37" s="76">
        <v>133</v>
      </c>
      <c r="J37" s="28">
        <v>4</v>
      </c>
      <c r="K37" s="24"/>
    </row>
    <row r="38" spans="1:11" x14ac:dyDescent="0.25">
      <c r="A38" s="41">
        <v>426</v>
      </c>
      <c r="B38" s="42" t="s">
        <v>33</v>
      </c>
      <c r="C38" s="75">
        <f t="shared" ref="C38:I38" si="14">C39</f>
        <v>29200</v>
      </c>
      <c r="D38" s="75">
        <f t="shared" si="14"/>
        <v>29199</v>
      </c>
      <c r="E38" s="75">
        <f t="shared" si="14"/>
        <v>29199</v>
      </c>
      <c r="F38" s="76"/>
      <c r="G38" s="78">
        <f t="shared" si="14"/>
        <v>29200</v>
      </c>
      <c r="H38" s="78">
        <f t="shared" si="14"/>
        <v>29199</v>
      </c>
      <c r="I38" s="78">
        <f t="shared" si="14"/>
        <v>29199</v>
      </c>
      <c r="J38" s="28">
        <v>3</v>
      </c>
      <c r="K38" s="24"/>
    </row>
    <row r="39" spans="1:11" x14ac:dyDescent="0.25">
      <c r="A39" s="53">
        <v>4262</v>
      </c>
      <c r="B39" s="54" t="s">
        <v>34</v>
      </c>
      <c r="C39" s="75">
        <v>29200</v>
      </c>
      <c r="D39" s="75">
        <v>29199</v>
      </c>
      <c r="E39" s="75">
        <v>29199</v>
      </c>
      <c r="F39" s="76"/>
      <c r="G39" s="77">
        <v>29200</v>
      </c>
      <c r="H39" s="77">
        <v>29199</v>
      </c>
      <c r="I39" s="77">
        <v>29199</v>
      </c>
      <c r="J39" s="28">
        <v>4</v>
      </c>
      <c r="K39" s="24"/>
    </row>
    <row r="40" spans="1:11" ht="28.5" x14ac:dyDescent="0.25">
      <c r="A40" s="36">
        <v>45</v>
      </c>
      <c r="B40" s="49" t="s">
        <v>36</v>
      </c>
      <c r="C40" s="20">
        <f>C41+C43</f>
        <v>107505</v>
      </c>
      <c r="D40" s="20">
        <f>D41+D43</f>
        <v>107505</v>
      </c>
      <c r="E40" s="20">
        <f>E41+E43</f>
        <v>107505</v>
      </c>
      <c r="F40" s="21"/>
      <c r="G40" s="38">
        <f t="shared" ref="G40:I40" si="15">G41+G43</f>
        <v>107505</v>
      </c>
      <c r="H40" s="38">
        <f t="shared" si="15"/>
        <v>107505</v>
      </c>
      <c r="I40" s="38">
        <f t="shared" si="15"/>
        <v>107505</v>
      </c>
      <c r="J40" s="28">
        <v>2</v>
      </c>
      <c r="K40" s="24"/>
    </row>
    <row r="41" spans="1:11" x14ac:dyDescent="0.25">
      <c r="A41" s="41">
        <v>451</v>
      </c>
      <c r="B41" s="42" t="s">
        <v>37</v>
      </c>
      <c r="C41" s="75">
        <f t="shared" ref="C41:I41" si="16">C42</f>
        <v>106178</v>
      </c>
      <c r="D41" s="75">
        <f t="shared" si="16"/>
        <v>106178</v>
      </c>
      <c r="E41" s="75">
        <f t="shared" si="16"/>
        <v>106178</v>
      </c>
      <c r="F41" s="76"/>
      <c r="G41" s="78">
        <f t="shared" si="16"/>
        <v>106178</v>
      </c>
      <c r="H41" s="78">
        <f t="shared" si="16"/>
        <v>106178</v>
      </c>
      <c r="I41" s="78">
        <f t="shared" si="16"/>
        <v>106178</v>
      </c>
      <c r="J41" s="28">
        <v>3</v>
      </c>
      <c r="K41" s="24"/>
    </row>
    <row r="42" spans="1:11" x14ac:dyDescent="0.25">
      <c r="A42" s="53">
        <v>4511</v>
      </c>
      <c r="B42" s="45" t="s">
        <v>37</v>
      </c>
      <c r="C42" s="75">
        <v>106178</v>
      </c>
      <c r="D42" s="75">
        <v>106178</v>
      </c>
      <c r="E42" s="75">
        <v>106178</v>
      </c>
      <c r="F42" s="76"/>
      <c r="G42" s="77">
        <v>106178</v>
      </c>
      <c r="H42" s="77">
        <v>106178</v>
      </c>
      <c r="I42" s="77">
        <v>106178</v>
      </c>
      <c r="J42" s="28">
        <v>4</v>
      </c>
      <c r="K42" s="24"/>
    </row>
    <row r="43" spans="1:11" x14ac:dyDescent="0.25">
      <c r="A43" s="41">
        <v>452</v>
      </c>
      <c r="B43" s="42" t="s">
        <v>38</v>
      </c>
      <c r="C43" s="75">
        <f t="shared" ref="C43:I43" si="17">C44</f>
        <v>1327</v>
      </c>
      <c r="D43" s="75">
        <f t="shared" si="17"/>
        <v>1327</v>
      </c>
      <c r="E43" s="75">
        <f t="shared" si="17"/>
        <v>1327</v>
      </c>
      <c r="F43" s="76"/>
      <c r="G43" s="78">
        <f t="shared" si="17"/>
        <v>1327</v>
      </c>
      <c r="H43" s="78">
        <f t="shared" si="17"/>
        <v>1327</v>
      </c>
      <c r="I43" s="78">
        <f t="shared" si="17"/>
        <v>1327</v>
      </c>
      <c r="J43" s="28">
        <v>3</v>
      </c>
      <c r="K43" s="24"/>
    </row>
    <row r="44" spans="1:11" x14ac:dyDescent="0.25">
      <c r="A44" s="53">
        <v>4521</v>
      </c>
      <c r="B44" s="54" t="s">
        <v>38</v>
      </c>
      <c r="C44" s="75">
        <v>1327</v>
      </c>
      <c r="D44" s="75">
        <v>1327</v>
      </c>
      <c r="E44" s="75">
        <v>1327</v>
      </c>
      <c r="F44" s="76"/>
      <c r="G44" s="77">
        <v>1327</v>
      </c>
      <c r="H44" s="77">
        <v>1327</v>
      </c>
      <c r="I44" s="77">
        <v>1327</v>
      </c>
      <c r="J44" s="28">
        <v>4</v>
      </c>
      <c r="K44" s="24"/>
    </row>
    <row r="45" spans="1:11" x14ac:dyDescent="0.25">
      <c r="A45" s="32">
        <v>52</v>
      </c>
      <c r="B45" s="33" t="s">
        <v>48</v>
      </c>
      <c r="C45" s="46">
        <f t="shared" ref="C45:E45" si="18">C46</f>
        <v>1327</v>
      </c>
      <c r="D45" s="46">
        <f t="shared" si="18"/>
        <v>1327</v>
      </c>
      <c r="E45" s="46">
        <f t="shared" si="18"/>
        <v>1327</v>
      </c>
      <c r="F45" s="47"/>
      <c r="G45" s="81">
        <f>G46+G51</f>
        <v>1500000</v>
      </c>
      <c r="H45" s="81">
        <f>H46+H51</f>
        <v>0</v>
      </c>
      <c r="I45" s="81">
        <f>I46+I51</f>
        <v>0</v>
      </c>
      <c r="J45" s="28" t="s">
        <v>49</v>
      </c>
      <c r="K45" s="24"/>
    </row>
    <row r="46" spans="1:11" ht="28.5" x14ac:dyDescent="0.25">
      <c r="A46" s="36">
        <v>42</v>
      </c>
      <c r="B46" s="49" t="s">
        <v>23</v>
      </c>
      <c r="C46" s="20">
        <f>C47+C49</f>
        <v>1327</v>
      </c>
      <c r="D46" s="20">
        <f t="shared" ref="D46:E46" si="19">D47+D49</f>
        <v>1327</v>
      </c>
      <c r="E46" s="20">
        <f t="shared" si="19"/>
        <v>1327</v>
      </c>
      <c r="F46" s="21"/>
      <c r="G46" s="38">
        <f>G47+G49</f>
        <v>0</v>
      </c>
      <c r="H46" s="38">
        <f t="shared" ref="H46:I46" si="20">H47+H49</f>
        <v>0</v>
      </c>
      <c r="I46" s="38">
        <f t="shared" si="20"/>
        <v>0</v>
      </c>
      <c r="J46" s="28">
        <v>2</v>
      </c>
      <c r="K46" s="24"/>
    </row>
    <row r="47" spans="1:11" x14ac:dyDescent="0.25">
      <c r="A47" s="41">
        <v>422</v>
      </c>
      <c r="B47" s="42" t="s">
        <v>26</v>
      </c>
      <c r="C47" s="20">
        <f>SUM(C48:C48)</f>
        <v>663</v>
      </c>
      <c r="D47" s="20">
        <f>SUM(D48:D48)</f>
        <v>663</v>
      </c>
      <c r="E47" s="20">
        <f>SUM(E48:E48)</f>
        <v>663</v>
      </c>
      <c r="F47" s="21"/>
      <c r="G47" s="43">
        <f>SUM(G48:G48)</f>
        <v>0</v>
      </c>
      <c r="H47" s="43">
        <f>SUM(H48:H48)</f>
        <v>0</v>
      </c>
      <c r="I47" s="43">
        <f>SUM(I48:I48)</f>
        <v>0</v>
      </c>
      <c r="J47" s="28">
        <v>3</v>
      </c>
      <c r="K47" s="24"/>
    </row>
    <row r="48" spans="1:11" x14ac:dyDescent="0.25">
      <c r="A48" s="53">
        <v>4221</v>
      </c>
      <c r="B48" s="54" t="s">
        <v>27</v>
      </c>
      <c r="C48" s="61">
        <v>663</v>
      </c>
      <c r="D48" s="61">
        <v>663</v>
      </c>
      <c r="E48" s="61">
        <v>663</v>
      </c>
      <c r="F48" s="62"/>
      <c r="G48" s="63">
        <v>0</v>
      </c>
      <c r="H48" s="63">
        <v>0</v>
      </c>
      <c r="I48" s="63">
        <v>0</v>
      </c>
      <c r="J48" s="28">
        <v>4</v>
      </c>
      <c r="K48" s="24"/>
    </row>
    <row r="49" spans="1:11" x14ac:dyDescent="0.25">
      <c r="A49" s="41">
        <v>426</v>
      </c>
      <c r="B49" s="42" t="s">
        <v>33</v>
      </c>
      <c r="C49" s="20">
        <f t="shared" ref="C49:I49" si="21">C50</f>
        <v>664</v>
      </c>
      <c r="D49" s="20">
        <f t="shared" si="21"/>
        <v>664</v>
      </c>
      <c r="E49" s="20">
        <f t="shared" si="21"/>
        <v>664</v>
      </c>
      <c r="F49" s="21"/>
      <c r="G49" s="43">
        <f t="shared" si="21"/>
        <v>0</v>
      </c>
      <c r="H49" s="43">
        <f t="shared" si="21"/>
        <v>0</v>
      </c>
      <c r="I49" s="43">
        <f t="shared" si="21"/>
        <v>0</v>
      </c>
      <c r="J49" s="28">
        <v>3</v>
      </c>
      <c r="K49" s="24"/>
    </row>
    <row r="50" spans="1:11" x14ac:dyDescent="0.25">
      <c r="A50" s="53">
        <v>4262</v>
      </c>
      <c r="B50" s="54" t="s">
        <v>34</v>
      </c>
      <c r="C50" s="61">
        <v>664</v>
      </c>
      <c r="D50" s="61">
        <v>664</v>
      </c>
      <c r="E50" s="61">
        <v>664</v>
      </c>
      <c r="F50" s="62"/>
      <c r="G50" s="63">
        <v>0</v>
      </c>
      <c r="H50" s="63">
        <v>0</v>
      </c>
      <c r="I50" s="63">
        <v>0</v>
      </c>
      <c r="J50" s="28">
        <v>4</v>
      </c>
      <c r="K50" s="24"/>
    </row>
    <row r="51" spans="1:11" ht="28.5" x14ac:dyDescent="0.25">
      <c r="A51" s="36">
        <v>45</v>
      </c>
      <c r="B51" s="49" t="s">
        <v>36</v>
      </c>
      <c r="C51" s="61">
        <v>0</v>
      </c>
      <c r="D51" s="61">
        <v>0</v>
      </c>
      <c r="E51" s="61">
        <v>0</v>
      </c>
      <c r="F51" s="62"/>
      <c r="G51" s="79">
        <f t="shared" ref="G51:I51" si="22">G52</f>
        <v>1500000</v>
      </c>
      <c r="H51" s="79">
        <f t="shared" si="22"/>
        <v>0</v>
      </c>
      <c r="I51" s="79">
        <f t="shared" si="22"/>
        <v>0</v>
      </c>
      <c r="J51" s="28"/>
      <c r="K51" s="24"/>
    </row>
    <row r="52" spans="1:11" x14ac:dyDescent="0.25">
      <c r="A52" s="41">
        <v>451</v>
      </c>
      <c r="B52" s="42" t="s">
        <v>37</v>
      </c>
      <c r="C52" s="61">
        <v>0</v>
      </c>
      <c r="D52" s="61">
        <v>0</v>
      </c>
      <c r="E52" s="61">
        <v>0</v>
      </c>
      <c r="F52" s="62"/>
      <c r="G52" s="43">
        <f t="shared" ref="G52:I52" si="23">G53</f>
        <v>1500000</v>
      </c>
      <c r="H52" s="43">
        <f t="shared" si="23"/>
        <v>0</v>
      </c>
      <c r="I52" s="43">
        <f t="shared" si="23"/>
        <v>0</v>
      </c>
      <c r="J52" s="28"/>
      <c r="K52" s="24"/>
    </row>
    <row r="53" spans="1:11" ht="45" x14ac:dyDescent="0.25">
      <c r="A53" s="53">
        <v>4511</v>
      </c>
      <c r="B53" s="104" t="s">
        <v>37</v>
      </c>
      <c r="C53" s="61">
        <v>0</v>
      </c>
      <c r="D53" s="61">
        <v>0</v>
      </c>
      <c r="E53" s="61">
        <v>0</v>
      </c>
      <c r="F53" s="62"/>
      <c r="G53" s="63">
        <v>1500000</v>
      </c>
      <c r="H53" s="63">
        <v>0</v>
      </c>
      <c r="I53" s="63">
        <v>0</v>
      </c>
      <c r="J53" s="28"/>
      <c r="K53" s="35" t="s">
        <v>129</v>
      </c>
    </row>
    <row r="54" spans="1:11" x14ac:dyDescent="0.25">
      <c r="A54" s="32">
        <v>61</v>
      </c>
      <c r="B54" s="33" t="s">
        <v>52</v>
      </c>
      <c r="C54" s="20">
        <f t="shared" ref="C54:E54" si="24">C55+C71</f>
        <v>34508</v>
      </c>
      <c r="D54" s="20">
        <f t="shared" si="24"/>
        <v>34508</v>
      </c>
      <c r="E54" s="20">
        <f t="shared" si="24"/>
        <v>34508</v>
      </c>
      <c r="F54" s="21"/>
      <c r="G54" s="34">
        <f t="shared" ref="G54:I54" si="25">G55+G71</f>
        <v>65800</v>
      </c>
      <c r="H54" s="34">
        <f t="shared" si="25"/>
        <v>15800</v>
      </c>
      <c r="I54" s="34">
        <f t="shared" si="25"/>
        <v>6800</v>
      </c>
      <c r="J54" s="28" t="s">
        <v>53</v>
      </c>
      <c r="K54" s="24"/>
    </row>
    <row r="55" spans="1:11" ht="28.5" x14ac:dyDescent="0.25">
      <c r="A55" s="36">
        <v>42</v>
      </c>
      <c r="B55" s="49" t="s">
        <v>23</v>
      </c>
      <c r="C55" s="20">
        <f>C56+C63+C65+C68</f>
        <v>34242</v>
      </c>
      <c r="D55" s="20">
        <f>D56+D63+D65+D68</f>
        <v>34242</v>
      </c>
      <c r="E55" s="20">
        <f>E56+E63+E65+E68</f>
        <v>34242</v>
      </c>
      <c r="F55" s="21"/>
      <c r="G55" s="38">
        <f t="shared" ref="G55:I55" si="26">G56+G63+G65+G68</f>
        <v>65800</v>
      </c>
      <c r="H55" s="38">
        <f t="shared" si="26"/>
        <v>15800</v>
      </c>
      <c r="I55" s="38">
        <f t="shared" si="26"/>
        <v>6800</v>
      </c>
      <c r="J55" s="28">
        <v>2</v>
      </c>
      <c r="K55" s="24"/>
    </row>
    <row r="56" spans="1:11" x14ac:dyDescent="0.25">
      <c r="A56" s="41">
        <v>422</v>
      </c>
      <c r="B56" s="42" t="s">
        <v>26</v>
      </c>
      <c r="C56" s="20">
        <f t="shared" ref="C56:E56" si="27">SUM(C57:C62)</f>
        <v>33710</v>
      </c>
      <c r="D56" s="20">
        <f t="shared" si="27"/>
        <v>33710</v>
      </c>
      <c r="E56" s="20">
        <f t="shared" si="27"/>
        <v>33710</v>
      </c>
      <c r="F56" s="21"/>
      <c r="G56" s="43">
        <f t="shared" ref="G56:I56" si="28">SUM(G57:G62)</f>
        <v>15400</v>
      </c>
      <c r="H56" s="43">
        <f t="shared" si="28"/>
        <v>15400</v>
      </c>
      <c r="I56" s="43">
        <f t="shared" si="28"/>
        <v>6400</v>
      </c>
      <c r="J56" s="28">
        <v>3</v>
      </c>
      <c r="K56" s="24"/>
    </row>
    <row r="57" spans="1:11" x14ac:dyDescent="0.25">
      <c r="A57" s="53">
        <v>4221</v>
      </c>
      <c r="B57" s="54" t="s">
        <v>27</v>
      </c>
      <c r="C57" s="61">
        <v>6635</v>
      </c>
      <c r="D57" s="61">
        <v>6635</v>
      </c>
      <c r="E57" s="61">
        <v>6635</v>
      </c>
      <c r="F57" s="62"/>
      <c r="G57" s="63">
        <v>5000</v>
      </c>
      <c r="H57" s="63">
        <v>5000</v>
      </c>
      <c r="I57" s="63">
        <v>5000</v>
      </c>
      <c r="J57" s="28">
        <v>4</v>
      </c>
      <c r="K57" s="24"/>
    </row>
    <row r="58" spans="1:11" x14ac:dyDescent="0.25">
      <c r="A58" s="53">
        <v>4222</v>
      </c>
      <c r="B58" s="54" t="s">
        <v>28</v>
      </c>
      <c r="C58" s="61">
        <v>133</v>
      </c>
      <c r="D58" s="61">
        <v>133</v>
      </c>
      <c r="E58" s="61">
        <v>133</v>
      </c>
      <c r="F58" s="62"/>
      <c r="G58" s="63">
        <v>100</v>
      </c>
      <c r="H58" s="63">
        <v>100</v>
      </c>
      <c r="I58" s="63">
        <v>100</v>
      </c>
      <c r="J58" s="28">
        <v>4</v>
      </c>
      <c r="K58" s="24"/>
    </row>
    <row r="59" spans="1:11" x14ac:dyDescent="0.25">
      <c r="A59" s="53">
        <v>4223</v>
      </c>
      <c r="B59" s="54" t="s">
        <v>29</v>
      </c>
      <c r="C59" s="61">
        <v>133</v>
      </c>
      <c r="D59" s="61">
        <v>133</v>
      </c>
      <c r="E59" s="61">
        <v>133</v>
      </c>
      <c r="F59" s="62"/>
      <c r="G59" s="63">
        <v>100</v>
      </c>
      <c r="H59" s="63">
        <v>100</v>
      </c>
      <c r="I59" s="63">
        <v>100</v>
      </c>
      <c r="J59" s="28">
        <v>4</v>
      </c>
      <c r="K59" s="24"/>
    </row>
    <row r="60" spans="1:11" x14ac:dyDescent="0.25">
      <c r="A60" s="53">
        <v>4224</v>
      </c>
      <c r="B60" s="54" t="s">
        <v>30</v>
      </c>
      <c r="C60" s="61">
        <v>26543</v>
      </c>
      <c r="D60" s="61">
        <v>26543</v>
      </c>
      <c r="E60" s="61">
        <v>26543</v>
      </c>
      <c r="F60" s="62"/>
      <c r="G60" s="63">
        <v>10000</v>
      </c>
      <c r="H60" s="63">
        <v>10000</v>
      </c>
      <c r="I60" s="63">
        <v>1000</v>
      </c>
      <c r="J60" s="28">
        <v>4</v>
      </c>
      <c r="K60" s="24"/>
    </row>
    <row r="61" spans="1:11" x14ac:dyDescent="0.25">
      <c r="A61" s="53">
        <v>4225</v>
      </c>
      <c r="B61" s="54" t="s">
        <v>31</v>
      </c>
      <c r="C61" s="61">
        <v>133</v>
      </c>
      <c r="D61" s="61">
        <v>133</v>
      </c>
      <c r="E61" s="61">
        <v>133</v>
      </c>
      <c r="F61" s="62"/>
      <c r="G61" s="63">
        <v>100</v>
      </c>
      <c r="H61" s="63">
        <v>100</v>
      </c>
      <c r="I61" s="63">
        <v>100</v>
      </c>
      <c r="J61" s="28">
        <v>4</v>
      </c>
      <c r="K61" s="24"/>
    </row>
    <row r="62" spans="1:11" x14ac:dyDescent="0.25">
      <c r="A62" s="53">
        <v>4227</v>
      </c>
      <c r="B62" s="54" t="s">
        <v>32</v>
      </c>
      <c r="C62" s="61">
        <v>133</v>
      </c>
      <c r="D62" s="61">
        <v>133</v>
      </c>
      <c r="E62" s="61">
        <v>133</v>
      </c>
      <c r="F62" s="62"/>
      <c r="G62" s="63">
        <v>100</v>
      </c>
      <c r="H62" s="63">
        <v>100</v>
      </c>
      <c r="I62" s="63">
        <v>100</v>
      </c>
      <c r="J62" s="28">
        <v>4</v>
      </c>
      <c r="K62" s="24"/>
    </row>
    <row r="63" spans="1:11" x14ac:dyDescent="0.25">
      <c r="A63" s="41">
        <v>423</v>
      </c>
      <c r="B63" s="73" t="s">
        <v>41</v>
      </c>
      <c r="C63" s="20">
        <f>C64</f>
        <v>0</v>
      </c>
      <c r="D63" s="20">
        <f>D64</f>
        <v>0</v>
      </c>
      <c r="E63" s="20">
        <f>E64</f>
        <v>0</v>
      </c>
      <c r="F63" s="21"/>
      <c r="G63" s="43">
        <f t="shared" ref="G63:I63" si="29">G64</f>
        <v>50000</v>
      </c>
      <c r="H63" s="43">
        <f t="shared" si="29"/>
        <v>0</v>
      </c>
      <c r="I63" s="43">
        <f t="shared" si="29"/>
        <v>0</v>
      </c>
      <c r="J63" s="28">
        <v>3</v>
      </c>
      <c r="K63" s="24"/>
    </row>
    <row r="64" spans="1:11" x14ac:dyDescent="0.25">
      <c r="A64" s="53">
        <v>4231</v>
      </c>
      <c r="B64" s="74" t="s">
        <v>42</v>
      </c>
      <c r="C64" s="50">
        <v>0</v>
      </c>
      <c r="D64" s="50">
        <v>0</v>
      </c>
      <c r="E64" s="50">
        <v>0</v>
      </c>
      <c r="F64" s="51"/>
      <c r="G64" s="52">
        <v>50000</v>
      </c>
      <c r="H64" s="52">
        <v>0</v>
      </c>
      <c r="I64" s="52">
        <v>0</v>
      </c>
      <c r="J64" s="28">
        <v>4</v>
      </c>
      <c r="K64" s="24"/>
    </row>
    <row r="65" spans="1:11" ht="28.5" x14ac:dyDescent="0.25">
      <c r="A65" s="41">
        <v>424</v>
      </c>
      <c r="B65" s="42" t="s">
        <v>43</v>
      </c>
      <c r="C65" s="20">
        <f t="shared" ref="C65:E65" si="30">SUM(C66:C67)</f>
        <v>266</v>
      </c>
      <c r="D65" s="20">
        <f t="shared" si="30"/>
        <v>266</v>
      </c>
      <c r="E65" s="20">
        <f t="shared" si="30"/>
        <v>266</v>
      </c>
      <c r="F65" s="21"/>
      <c r="G65" s="43">
        <f t="shared" ref="G65:I65" si="31">SUM(G66:G67)</f>
        <v>200</v>
      </c>
      <c r="H65" s="43">
        <f t="shared" si="31"/>
        <v>200</v>
      </c>
      <c r="I65" s="43">
        <f t="shared" si="31"/>
        <v>200</v>
      </c>
      <c r="J65" s="28">
        <v>3</v>
      </c>
      <c r="K65" s="24"/>
    </row>
    <row r="66" spans="1:11" x14ac:dyDescent="0.25">
      <c r="A66" s="53">
        <v>4241</v>
      </c>
      <c r="B66" s="54" t="s">
        <v>44</v>
      </c>
      <c r="C66" s="61">
        <v>133</v>
      </c>
      <c r="D66" s="61">
        <v>133</v>
      </c>
      <c r="E66" s="61">
        <v>133</v>
      </c>
      <c r="F66" s="62"/>
      <c r="G66" s="63">
        <v>100</v>
      </c>
      <c r="H66" s="63">
        <v>100</v>
      </c>
      <c r="I66" s="63">
        <v>100</v>
      </c>
      <c r="J66" s="28">
        <v>4</v>
      </c>
      <c r="K66" s="24"/>
    </row>
    <row r="67" spans="1:11" ht="28.5" x14ac:dyDescent="0.25">
      <c r="A67" s="53">
        <v>4242</v>
      </c>
      <c r="B67" s="54" t="s">
        <v>45</v>
      </c>
      <c r="C67" s="61">
        <v>133</v>
      </c>
      <c r="D67" s="61">
        <v>133</v>
      </c>
      <c r="E67" s="61">
        <v>133</v>
      </c>
      <c r="F67" s="62"/>
      <c r="G67" s="63">
        <v>100</v>
      </c>
      <c r="H67" s="63">
        <v>100</v>
      </c>
      <c r="I67" s="63">
        <v>100</v>
      </c>
      <c r="J67" s="28">
        <v>4</v>
      </c>
      <c r="K67" s="24"/>
    </row>
    <row r="68" spans="1:11" x14ac:dyDescent="0.25">
      <c r="A68" s="41">
        <v>426</v>
      </c>
      <c r="B68" s="42" t="s">
        <v>33</v>
      </c>
      <c r="C68" s="20">
        <f t="shared" ref="C68:E68" si="32">C69+C70</f>
        <v>266</v>
      </c>
      <c r="D68" s="20">
        <f t="shared" si="32"/>
        <v>266</v>
      </c>
      <c r="E68" s="20">
        <f t="shared" si="32"/>
        <v>266</v>
      </c>
      <c r="F68" s="21"/>
      <c r="G68" s="43">
        <f t="shared" ref="G68:I68" si="33">G69+G70</f>
        <v>200</v>
      </c>
      <c r="H68" s="43">
        <f t="shared" si="33"/>
        <v>200</v>
      </c>
      <c r="I68" s="43">
        <f t="shared" si="33"/>
        <v>200</v>
      </c>
      <c r="J68" s="28">
        <v>3</v>
      </c>
      <c r="K68" s="24"/>
    </row>
    <row r="69" spans="1:11" x14ac:dyDescent="0.25">
      <c r="A69" s="53">
        <v>4262</v>
      </c>
      <c r="B69" s="54" t="s">
        <v>34</v>
      </c>
      <c r="C69" s="61">
        <v>133</v>
      </c>
      <c r="D69" s="61">
        <v>133</v>
      </c>
      <c r="E69" s="61">
        <v>133</v>
      </c>
      <c r="F69" s="62"/>
      <c r="G69" s="63">
        <v>100</v>
      </c>
      <c r="H69" s="63">
        <v>100</v>
      </c>
      <c r="I69" s="63">
        <v>100</v>
      </c>
      <c r="J69" s="28">
        <v>4</v>
      </c>
      <c r="K69" s="24"/>
    </row>
    <row r="70" spans="1:11" x14ac:dyDescent="0.25">
      <c r="A70" s="53">
        <v>4264</v>
      </c>
      <c r="B70" s="54" t="s">
        <v>35</v>
      </c>
      <c r="C70" s="61">
        <v>133</v>
      </c>
      <c r="D70" s="61">
        <v>133</v>
      </c>
      <c r="E70" s="61">
        <v>133</v>
      </c>
      <c r="F70" s="62"/>
      <c r="G70" s="63">
        <v>100</v>
      </c>
      <c r="H70" s="63">
        <v>100</v>
      </c>
      <c r="I70" s="63">
        <v>100</v>
      </c>
      <c r="J70" s="28">
        <v>4</v>
      </c>
      <c r="K70" s="24"/>
    </row>
    <row r="71" spans="1:11" ht="28.5" x14ac:dyDescent="0.25">
      <c r="A71" s="36">
        <v>45</v>
      </c>
      <c r="B71" s="49" t="s">
        <v>36</v>
      </c>
      <c r="C71" s="20">
        <f>C72+C74</f>
        <v>266</v>
      </c>
      <c r="D71" s="20">
        <f>D72+D74</f>
        <v>266</v>
      </c>
      <c r="E71" s="20">
        <f>E72+E74</f>
        <v>266</v>
      </c>
      <c r="F71" s="21"/>
      <c r="G71" s="38">
        <f t="shared" ref="G71:I71" si="34">G72+G74</f>
        <v>0</v>
      </c>
      <c r="H71" s="38">
        <f t="shared" si="34"/>
        <v>0</v>
      </c>
      <c r="I71" s="38">
        <f t="shared" si="34"/>
        <v>0</v>
      </c>
      <c r="J71" s="28">
        <v>2</v>
      </c>
      <c r="K71" s="24"/>
    </row>
    <row r="72" spans="1:11" x14ac:dyDescent="0.25">
      <c r="A72" s="41">
        <v>451</v>
      </c>
      <c r="B72" s="42" t="s">
        <v>37</v>
      </c>
      <c r="C72" s="20">
        <f>C73</f>
        <v>133</v>
      </c>
      <c r="D72" s="20">
        <f>D73</f>
        <v>133</v>
      </c>
      <c r="E72" s="20">
        <f>E73</f>
        <v>133</v>
      </c>
      <c r="F72" s="21"/>
      <c r="G72" s="43">
        <f t="shared" ref="G72:I72" si="35">G73</f>
        <v>0</v>
      </c>
      <c r="H72" s="43">
        <f t="shared" si="35"/>
        <v>0</v>
      </c>
      <c r="I72" s="43">
        <f t="shared" si="35"/>
        <v>0</v>
      </c>
      <c r="J72" s="28">
        <v>3</v>
      </c>
      <c r="K72" s="24"/>
    </row>
    <row r="73" spans="1:11" x14ac:dyDescent="0.25">
      <c r="A73" s="53">
        <v>4511</v>
      </c>
      <c r="B73" s="54" t="s">
        <v>37</v>
      </c>
      <c r="C73" s="61">
        <v>133</v>
      </c>
      <c r="D73" s="61">
        <v>133</v>
      </c>
      <c r="E73" s="61">
        <v>133</v>
      </c>
      <c r="F73" s="62"/>
      <c r="G73" s="63">
        <v>0</v>
      </c>
      <c r="H73" s="63">
        <v>0</v>
      </c>
      <c r="I73" s="63">
        <v>0</v>
      </c>
      <c r="J73" s="28">
        <v>4</v>
      </c>
      <c r="K73" s="24"/>
    </row>
    <row r="74" spans="1:11" x14ac:dyDescent="0.25">
      <c r="A74" s="41">
        <v>452</v>
      </c>
      <c r="B74" s="42" t="s">
        <v>38</v>
      </c>
      <c r="C74" s="61">
        <f>C75</f>
        <v>133</v>
      </c>
      <c r="D74" s="61">
        <f>D75</f>
        <v>133</v>
      </c>
      <c r="E74" s="61">
        <f>E75</f>
        <v>133</v>
      </c>
      <c r="F74" s="62"/>
      <c r="G74" s="80">
        <f t="shared" ref="G74:I74" si="36">G75</f>
        <v>0</v>
      </c>
      <c r="H74" s="80">
        <f t="shared" si="36"/>
        <v>0</v>
      </c>
      <c r="I74" s="80">
        <f t="shared" si="36"/>
        <v>0</v>
      </c>
      <c r="J74" s="39">
        <v>3</v>
      </c>
      <c r="K74" s="40"/>
    </row>
    <row r="75" spans="1:11" x14ac:dyDescent="0.25">
      <c r="A75" s="53">
        <v>4521</v>
      </c>
      <c r="B75" s="54" t="s">
        <v>38</v>
      </c>
      <c r="C75" s="61">
        <v>133</v>
      </c>
      <c r="D75" s="61">
        <v>133</v>
      </c>
      <c r="E75" s="61">
        <v>133</v>
      </c>
      <c r="F75" s="62"/>
      <c r="G75" s="63">
        <v>0</v>
      </c>
      <c r="H75" s="63">
        <v>0</v>
      </c>
      <c r="I75" s="63">
        <v>0</v>
      </c>
      <c r="J75" s="28">
        <v>4</v>
      </c>
      <c r="K75" s="24"/>
    </row>
    <row r="76" spans="1:11" x14ac:dyDescent="0.25">
      <c r="A76" s="32">
        <v>71</v>
      </c>
      <c r="B76" s="33" t="s">
        <v>54</v>
      </c>
      <c r="C76" s="61">
        <f t="shared" ref="C76:I78" si="37">C77</f>
        <v>1181</v>
      </c>
      <c r="D76" s="61">
        <f t="shared" si="37"/>
        <v>1168</v>
      </c>
      <c r="E76" s="61">
        <f t="shared" si="37"/>
        <v>1158</v>
      </c>
      <c r="F76" s="62"/>
      <c r="G76" s="83">
        <f t="shared" si="37"/>
        <v>1181</v>
      </c>
      <c r="H76" s="83">
        <f t="shared" si="37"/>
        <v>1168</v>
      </c>
      <c r="I76" s="83">
        <f t="shared" si="37"/>
        <v>1158</v>
      </c>
      <c r="J76" s="28" t="s">
        <v>55</v>
      </c>
      <c r="K76" s="24"/>
    </row>
    <row r="77" spans="1:11" ht="28.5" x14ac:dyDescent="0.25">
      <c r="A77" s="36">
        <v>42</v>
      </c>
      <c r="B77" s="49" t="s">
        <v>23</v>
      </c>
      <c r="C77" s="61">
        <f t="shared" si="37"/>
        <v>1181</v>
      </c>
      <c r="D77" s="61">
        <f t="shared" si="37"/>
        <v>1168</v>
      </c>
      <c r="E77" s="61">
        <f t="shared" si="37"/>
        <v>1158</v>
      </c>
      <c r="F77" s="62"/>
      <c r="G77" s="84">
        <f t="shared" si="37"/>
        <v>1181</v>
      </c>
      <c r="H77" s="84">
        <f t="shared" si="37"/>
        <v>1168</v>
      </c>
      <c r="I77" s="84">
        <f t="shared" si="37"/>
        <v>1158</v>
      </c>
      <c r="J77" s="28">
        <v>2</v>
      </c>
      <c r="K77" s="24"/>
    </row>
    <row r="78" spans="1:11" x14ac:dyDescent="0.25">
      <c r="A78" s="41">
        <v>421</v>
      </c>
      <c r="B78" s="42" t="s">
        <v>24</v>
      </c>
      <c r="C78" s="61">
        <f t="shared" si="37"/>
        <v>1181</v>
      </c>
      <c r="D78" s="61">
        <f t="shared" si="37"/>
        <v>1168</v>
      </c>
      <c r="E78" s="61">
        <f t="shared" si="37"/>
        <v>1158</v>
      </c>
      <c r="F78" s="62"/>
      <c r="G78" s="80">
        <f t="shared" si="37"/>
        <v>1181</v>
      </c>
      <c r="H78" s="80">
        <f t="shared" si="37"/>
        <v>1168</v>
      </c>
      <c r="I78" s="80">
        <f t="shared" si="37"/>
        <v>1158</v>
      </c>
      <c r="J78" s="28">
        <v>3</v>
      </c>
      <c r="K78" s="24"/>
    </row>
    <row r="79" spans="1:11" x14ac:dyDescent="0.25">
      <c r="A79" s="53">
        <v>4214</v>
      </c>
      <c r="B79" s="54" t="s">
        <v>25</v>
      </c>
      <c r="C79" s="61">
        <v>1181</v>
      </c>
      <c r="D79" s="61">
        <v>1168</v>
      </c>
      <c r="E79" s="61">
        <v>1158</v>
      </c>
      <c r="F79" s="62"/>
      <c r="G79" s="63">
        <v>1181</v>
      </c>
      <c r="H79" s="63">
        <v>1168</v>
      </c>
      <c r="I79" s="63">
        <v>1158</v>
      </c>
      <c r="J79" s="28">
        <v>4</v>
      </c>
      <c r="K79" s="24"/>
    </row>
    <row r="80" spans="1:11" ht="30" x14ac:dyDescent="0.25">
      <c r="A80" s="29" t="s">
        <v>74</v>
      </c>
      <c r="B80" s="101" t="s">
        <v>75</v>
      </c>
      <c r="C80" s="20">
        <f>C81+C89</f>
        <v>33269911</v>
      </c>
      <c r="D80" s="20">
        <f t="shared" ref="D80:E80" si="38">D81+D89</f>
        <v>19908421</v>
      </c>
      <c r="E80" s="20">
        <f t="shared" si="38"/>
        <v>0</v>
      </c>
      <c r="F80" s="21"/>
      <c r="G80" s="31">
        <f>G81+G89</f>
        <v>31677918</v>
      </c>
      <c r="H80" s="31">
        <f t="shared" ref="H80:I80" si="39">H81+H89</f>
        <v>74520555</v>
      </c>
      <c r="I80" s="31">
        <f t="shared" si="39"/>
        <v>0</v>
      </c>
      <c r="J80" s="28" t="s">
        <v>17</v>
      </c>
      <c r="K80" s="35" t="s">
        <v>128</v>
      </c>
    </row>
    <row r="81" spans="1:11" x14ac:dyDescent="0.25">
      <c r="A81" s="32">
        <v>11</v>
      </c>
      <c r="B81" s="33" t="s">
        <v>18</v>
      </c>
      <c r="C81" s="20">
        <f>C86+C82</f>
        <v>5935255</v>
      </c>
      <c r="D81" s="20">
        <f>D86+D82</f>
        <v>0</v>
      </c>
      <c r="E81" s="20">
        <f>E86+E82</f>
        <v>0</v>
      </c>
      <c r="F81" s="21"/>
      <c r="G81" s="34">
        <f t="shared" ref="G81:I81" si="40">G86+G82</f>
        <v>12000000</v>
      </c>
      <c r="H81" s="34">
        <f t="shared" si="40"/>
        <v>0</v>
      </c>
      <c r="I81" s="34">
        <f t="shared" si="40"/>
        <v>0</v>
      </c>
      <c r="J81" s="28" t="s">
        <v>19</v>
      </c>
      <c r="K81" s="35" t="s">
        <v>127</v>
      </c>
    </row>
    <row r="82" spans="1:11" x14ac:dyDescent="0.25">
      <c r="A82" s="36">
        <v>32</v>
      </c>
      <c r="B82" s="49" t="s">
        <v>56</v>
      </c>
      <c r="C82" s="20">
        <f>C83</f>
        <v>2026653</v>
      </c>
      <c r="D82" s="20">
        <f>D83</f>
        <v>0</v>
      </c>
      <c r="E82" s="20">
        <f>E83</f>
        <v>0</v>
      </c>
      <c r="F82" s="21"/>
      <c r="G82" s="38">
        <f t="shared" ref="G82:I82" si="41">G83</f>
        <v>302352</v>
      </c>
      <c r="H82" s="38">
        <f t="shared" si="41"/>
        <v>0</v>
      </c>
      <c r="I82" s="38">
        <f t="shared" si="41"/>
        <v>0</v>
      </c>
      <c r="J82" s="28">
        <v>2</v>
      </c>
      <c r="K82" s="24"/>
    </row>
    <row r="83" spans="1:11" x14ac:dyDescent="0.25">
      <c r="A83" s="41">
        <v>323</v>
      </c>
      <c r="B83" s="73" t="s">
        <v>57</v>
      </c>
      <c r="C83" s="20">
        <f t="shared" ref="C83:E83" si="42">SUM(C84:C85)</f>
        <v>2026653</v>
      </c>
      <c r="D83" s="20">
        <f t="shared" si="42"/>
        <v>0</v>
      </c>
      <c r="E83" s="20">
        <f t="shared" si="42"/>
        <v>0</v>
      </c>
      <c r="F83" s="21"/>
      <c r="G83" s="43">
        <f t="shared" ref="G83:I83" si="43">SUM(G84:G85)</f>
        <v>302352</v>
      </c>
      <c r="H83" s="43">
        <f t="shared" si="43"/>
        <v>0</v>
      </c>
      <c r="I83" s="43">
        <f t="shared" si="43"/>
        <v>0</v>
      </c>
      <c r="J83" s="28">
        <v>3</v>
      </c>
      <c r="K83" s="24"/>
    </row>
    <row r="84" spans="1:11" x14ac:dyDescent="0.25">
      <c r="A84" s="53">
        <v>3237</v>
      </c>
      <c r="B84" s="74" t="s">
        <v>58</v>
      </c>
      <c r="C84" s="64">
        <v>1916653</v>
      </c>
      <c r="D84" s="64">
        <v>0</v>
      </c>
      <c r="E84" s="64">
        <v>0</v>
      </c>
      <c r="F84" s="65"/>
      <c r="G84" s="66">
        <v>185602</v>
      </c>
      <c r="H84" s="66">
        <v>0</v>
      </c>
      <c r="I84" s="66">
        <v>0</v>
      </c>
      <c r="J84" s="28">
        <v>4</v>
      </c>
      <c r="K84" s="24"/>
    </row>
    <row r="85" spans="1:11" x14ac:dyDescent="0.25">
      <c r="A85" s="53">
        <v>3239</v>
      </c>
      <c r="B85" s="74" t="s">
        <v>71</v>
      </c>
      <c r="C85" s="64">
        <v>110000</v>
      </c>
      <c r="D85" s="64">
        <v>0</v>
      </c>
      <c r="E85" s="64">
        <v>0</v>
      </c>
      <c r="F85" s="65"/>
      <c r="G85" s="66">
        <v>116750</v>
      </c>
      <c r="H85" s="66">
        <v>0</v>
      </c>
      <c r="I85" s="66">
        <v>0</v>
      </c>
      <c r="J85" s="28">
        <v>4</v>
      </c>
      <c r="K85" s="24"/>
    </row>
    <row r="86" spans="1:11" ht="28.5" x14ac:dyDescent="0.25">
      <c r="A86" s="36">
        <v>45</v>
      </c>
      <c r="B86" s="49" t="s">
        <v>36</v>
      </c>
      <c r="C86" s="20">
        <f t="shared" ref="C86:I87" si="44">C87</f>
        <v>3908602</v>
      </c>
      <c r="D86" s="20">
        <f t="shared" si="44"/>
        <v>0</v>
      </c>
      <c r="E86" s="20">
        <f t="shared" si="44"/>
        <v>0</v>
      </c>
      <c r="F86" s="21"/>
      <c r="G86" s="38">
        <f t="shared" si="44"/>
        <v>11697648</v>
      </c>
      <c r="H86" s="38">
        <f t="shared" si="44"/>
        <v>0</v>
      </c>
      <c r="I86" s="38">
        <f t="shared" si="44"/>
        <v>0</v>
      </c>
      <c r="J86" s="28">
        <v>2</v>
      </c>
      <c r="K86" s="24"/>
    </row>
    <row r="87" spans="1:11" x14ac:dyDescent="0.25">
      <c r="A87" s="41">
        <v>451</v>
      </c>
      <c r="B87" s="42" t="s">
        <v>37</v>
      </c>
      <c r="C87" s="20">
        <f t="shared" si="44"/>
        <v>3908602</v>
      </c>
      <c r="D87" s="20">
        <f t="shared" si="44"/>
        <v>0</v>
      </c>
      <c r="E87" s="20">
        <f t="shared" si="44"/>
        <v>0</v>
      </c>
      <c r="F87" s="21"/>
      <c r="G87" s="43">
        <f t="shared" si="44"/>
        <v>11697648</v>
      </c>
      <c r="H87" s="43">
        <f t="shared" si="44"/>
        <v>0</v>
      </c>
      <c r="I87" s="43">
        <f t="shared" si="44"/>
        <v>0</v>
      </c>
      <c r="J87" s="28">
        <v>3</v>
      </c>
      <c r="K87" s="24"/>
    </row>
    <row r="88" spans="1:11" x14ac:dyDescent="0.25">
      <c r="A88" s="53">
        <v>4511</v>
      </c>
      <c r="B88" s="45" t="s">
        <v>37</v>
      </c>
      <c r="C88" s="64">
        <v>3908602</v>
      </c>
      <c r="D88" s="64">
        <v>0</v>
      </c>
      <c r="E88" s="64">
        <v>0</v>
      </c>
      <c r="F88" s="65"/>
      <c r="G88" s="66">
        <v>11697648</v>
      </c>
      <c r="H88" s="66">
        <v>0</v>
      </c>
      <c r="I88" s="66">
        <v>0</v>
      </c>
      <c r="J88" s="28">
        <v>4</v>
      </c>
      <c r="K88" s="24"/>
    </row>
    <row r="89" spans="1:11" x14ac:dyDescent="0.25">
      <c r="A89" s="32">
        <v>581</v>
      </c>
      <c r="B89" s="33" t="s">
        <v>50</v>
      </c>
      <c r="C89" s="86">
        <f>C90+C95</f>
        <v>27334656</v>
      </c>
      <c r="D89" s="86">
        <f>D90+D95</f>
        <v>19908421</v>
      </c>
      <c r="E89" s="86">
        <f>E90+E95</f>
        <v>0</v>
      </c>
      <c r="F89" s="87"/>
      <c r="G89" s="88">
        <f t="shared" ref="G89:I89" si="45">G90+G95</f>
        <v>19677918</v>
      </c>
      <c r="H89" s="88">
        <f t="shared" si="45"/>
        <v>74520555</v>
      </c>
      <c r="I89" s="88">
        <f t="shared" si="45"/>
        <v>0</v>
      </c>
      <c r="J89" s="28" t="s">
        <v>51</v>
      </c>
      <c r="K89" s="24"/>
    </row>
    <row r="90" spans="1:11" x14ac:dyDescent="0.25">
      <c r="A90" s="36">
        <v>32</v>
      </c>
      <c r="B90" s="49" t="s">
        <v>56</v>
      </c>
      <c r="C90" s="86">
        <f>C91</f>
        <v>6401287</v>
      </c>
      <c r="D90" s="86">
        <f>D91</f>
        <v>608370</v>
      </c>
      <c r="E90" s="86">
        <f>E91</f>
        <v>0</v>
      </c>
      <c r="F90" s="87"/>
      <c r="G90" s="89">
        <f t="shared" ref="G90:I90" si="46">G91</f>
        <v>253852</v>
      </c>
      <c r="H90" s="89">
        <f t="shared" si="46"/>
        <v>850731</v>
      </c>
      <c r="I90" s="89">
        <f t="shared" si="46"/>
        <v>0</v>
      </c>
      <c r="J90" s="90">
        <v>2</v>
      </c>
      <c r="K90" s="85"/>
    </row>
    <row r="91" spans="1:11" x14ac:dyDescent="0.25">
      <c r="A91" s="41">
        <v>323</v>
      </c>
      <c r="B91" s="42" t="s">
        <v>57</v>
      </c>
      <c r="C91" s="86">
        <f>SUM(C92:C94)</f>
        <v>6401287</v>
      </c>
      <c r="D91" s="86">
        <f>SUM(D92:D94)</f>
        <v>608370</v>
      </c>
      <c r="E91" s="86">
        <f>SUM(E92:E94)</f>
        <v>0</v>
      </c>
      <c r="F91" s="87"/>
      <c r="G91" s="91">
        <f t="shared" ref="G91:I91" si="47">SUM(G92:G94)</f>
        <v>253852</v>
      </c>
      <c r="H91" s="91">
        <f t="shared" si="47"/>
        <v>850731</v>
      </c>
      <c r="I91" s="91">
        <f t="shared" si="47"/>
        <v>0</v>
      </c>
      <c r="J91" s="90">
        <v>3</v>
      </c>
      <c r="K91" s="92"/>
    </row>
    <row r="92" spans="1:11" x14ac:dyDescent="0.25">
      <c r="A92" s="53">
        <v>3233</v>
      </c>
      <c r="B92" s="45" t="s">
        <v>69</v>
      </c>
      <c r="C92" s="64">
        <v>6100</v>
      </c>
      <c r="D92" s="64">
        <v>3340</v>
      </c>
      <c r="E92" s="64">
        <v>0</v>
      </c>
      <c r="F92" s="65"/>
      <c r="G92" s="66">
        <v>0</v>
      </c>
      <c r="H92" s="66">
        <v>6636</v>
      </c>
      <c r="I92" s="66">
        <v>0</v>
      </c>
      <c r="J92" s="28">
        <v>4</v>
      </c>
      <c r="K92" s="24"/>
    </row>
    <row r="93" spans="1:11" x14ac:dyDescent="0.25">
      <c r="A93" s="53">
        <v>3237</v>
      </c>
      <c r="B93" s="45" t="s">
        <v>58</v>
      </c>
      <c r="C93" s="64">
        <v>4970954</v>
      </c>
      <c r="D93" s="64">
        <v>505030</v>
      </c>
      <c r="E93" s="64">
        <v>0</v>
      </c>
      <c r="F93" s="65"/>
      <c r="G93" s="66">
        <v>164256</v>
      </c>
      <c r="H93" s="66">
        <v>662830</v>
      </c>
      <c r="I93" s="66">
        <v>0</v>
      </c>
      <c r="J93" s="28">
        <v>4</v>
      </c>
      <c r="K93" s="24"/>
    </row>
    <row r="94" spans="1:11" x14ac:dyDescent="0.25">
      <c r="A94" s="53">
        <v>3239</v>
      </c>
      <c r="B94" s="45" t="s">
        <v>71</v>
      </c>
      <c r="C94" s="64">
        <v>1424233</v>
      </c>
      <c r="D94" s="64">
        <v>100000</v>
      </c>
      <c r="E94" s="64">
        <v>0</v>
      </c>
      <c r="F94" s="65"/>
      <c r="G94" s="66">
        <v>89596</v>
      </c>
      <c r="H94" s="66">
        <v>181265</v>
      </c>
      <c r="I94" s="66">
        <v>0</v>
      </c>
      <c r="J94" s="28">
        <v>4</v>
      </c>
      <c r="K94" s="24"/>
    </row>
    <row r="95" spans="1:11" ht="28.5" x14ac:dyDescent="0.25">
      <c r="A95" s="36">
        <v>45</v>
      </c>
      <c r="B95" s="49" t="s">
        <v>36</v>
      </c>
      <c r="C95" s="86">
        <f t="shared" ref="C95:I96" si="48">C96</f>
        <v>20933369</v>
      </c>
      <c r="D95" s="86">
        <f t="shared" si="48"/>
        <v>19300051</v>
      </c>
      <c r="E95" s="86">
        <f t="shared" si="48"/>
        <v>0</v>
      </c>
      <c r="F95" s="87"/>
      <c r="G95" s="89">
        <f t="shared" si="48"/>
        <v>19424066</v>
      </c>
      <c r="H95" s="89">
        <f t="shared" si="48"/>
        <v>73669824</v>
      </c>
      <c r="I95" s="89">
        <f t="shared" si="48"/>
        <v>0</v>
      </c>
      <c r="J95" s="90">
        <v>2</v>
      </c>
      <c r="K95" s="85"/>
    </row>
    <row r="96" spans="1:11" x14ac:dyDescent="0.25">
      <c r="A96" s="41">
        <v>451</v>
      </c>
      <c r="B96" s="42" t="s">
        <v>37</v>
      </c>
      <c r="C96" s="86">
        <f t="shared" si="48"/>
        <v>20933369</v>
      </c>
      <c r="D96" s="86">
        <f t="shared" si="48"/>
        <v>19300051</v>
      </c>
      <c r="E96" s="86">
        <f t="shared" si="48"/>
        <v>0</v>
      </c>
      <c r="F96" s="87"/>
      <c r="G96" s="91">
        <f t="shared" si="48"/>
        <v>19424066</v>
      </c>
      <c r="H96" s="91">
        <f t="shared" si="48"/>
        <v>73669824</v>
      </c>
      <c r="I96" s="91">
        <f t="shared" si="48"/>
        <v>0</v>
      </c>
      <c r="J96" s="90">
        <v>3</v>
      </c>
      <c r="K96" s="92"/>
    </row>
    <row r="97" spans="1:11" x14ac:dyDescent="0.25">
      <c r="A97" s="53">
        <v>4511</v>
      </c>
      <c r="B97" s="45" t="s">
        <v>37</v>
      </c>
      <c r="C97" s="64">
        <v>20933369</v>
      </c>
      <c r="D97" s="64">
        <v>19300051</v>
      </c>
      <c r="E97" s="64"/>
      <c r="F97" s="65"/>
      <c r="G97" s="66">
        <v>19424066</v>
      </c>
      <c r="H97" s="66">
        <v>73669824</v>
      </c>
      <c r="I97" s="66">
        <v>0</v>
      </c>
      <c r="J97" s="28">
        <v>4</v>
      </c>
      <c r="K97" s="24"/>
    </row>
    <row r="98" spans="1:11" ht="28.5" x14ac:dyDescent="0.25">
      <c r="A98" s="25">
        <v>3605</v>
      </c>
      <c r="B98" s="26" t="s">
        <v>80</v>
      </c>
      <c r="C98" s="20">
        <f>C99+C229</f>
        <v>194491455</v>
      </c>
      <c r="D98" s="20">
        <f>D99+D229</f>
        <v>196103247</v>
      </c>
      <c r="E98" s="20">
        <f>E99+E229</f>
        <v>217152045</v>
      </c>
      <c r="F98" s="21"/>
      <c r="G98" s="27">
        <f>G99+G229</f>
        <v>235460427</v>
      </c>
      <c r="H98" s="27">
        <f>H99+H229</f>
        <v>255122576</v>
      </c>
      <c r="I98" s="27">
        <f>I99+I229</f>
        <v>276642455</v>
      </c>
      <c r="J98" s="28" t="s">
        <v>14</v>
      </c>
      <c r="K98" s="24"/>
    </row>
    <row r="99" spans="1:11" x14ac:dyDescent="0.25">
      <c r="A99" s="29" t="s">
        <v>81</v>
      </c>
      <c r="B99" s="30" t="s">
        <v>82</v>
      </c>
      <c r="C99" s="20">
        <f>C100+C141+C190+C205</f>
        <v>194398288</v>
      </c>
      <c r="D99" s="20">
        <f t="shared" ref="D99:E99" si="49">D100+D141+D190+D205</f>
        <v>196010080</v>
      </c>
      <c r="E99" s="20">
        <f t="shared" si="49"/>
        <v>217052212</v>
      </c>
      <c r="F99" s="21"/>
      <c r="G99" s="31">
        <f>G100+G141+G190+G205</f>
        <v>235322760</v>
      </c>
      <c r="H99" s="31">
        <f t="shared" ref="H99:I99" si="50">H100+H141+H190+H205</f>
        <v>254984909</v>
      </c>
      <c r="I99" s="31">
        <f t="shared" si="50"/>
        <v>276498122</v>
      </c>
      <c r="J99" s="28" t="s">
        <v>17</v>
      </c>
      <c r="K99" s="24"/>
    </row>
    <row r="100" spans="1:11" x14ac:dyDescent="0.25">
      <c r="A100" s="32">
        <v>31</v>
      </c>
      <c r="B100" s="33" t="s">
        <v>39</v>
      </c>
      <c r="C100" s="20">
        <f>C101+C133+C138</f>
        <v>333493</v>
      </c>
      <c r="D100" s="20">
        <f>D101+D133+D138</f>
        <v>333493</v>
      </c>
      <c r="E100" s="20">
        <f>E101+E133+E138</f>
        <v>333493</v>
      </c>
      <c r="F100" s="21"/>
      <c r="G100" s="34">
        <f>G101+G133+G138</f>
        <v>333493</v>
      </c>
      <c r="H100" s="34">
        <f>H101+H133+H138</f>
        <v>333493</v>
      </c>
      <c r="I100" s="34">
        <f>I101+I133+I138</f>
        <v>333493</v>
      </c>
      <c r="J100" s="28" t="s">
        <v>40</v>
      </c>
      <c r="K100" s="24"/>
    </row>
    <row r="101" spans="1:11" x14ac:dyDescent="0.25">
      <c r="A101" s="36">
        <v>32</v>
      </c>
      <c r="B101" s="49" t="s">
        <v>56</v>
      </c>
      <c r="C101" s="20">
        <f t="shared" ref="C101:E101" si="51">C102+C107+C113+C123+C125</f>
        <v>332962</v>
      </c>
      <c r="D101" s="20">
        <f t="shared" si="51"/>
        <v>332962</v>
      </c>
      <c r="E101" s="20">
        <f t="shared" si="51"/>
        <v>332962</v>
      </c>
      <c r="F101" s="21"/>
      <c r="G101" s="38">
        <f t="shared" ref="G101:I101" si="52">G102+G107+G113+G123+G125</f>
        <v>332962</v>
      </c>
      <c r="H101" s="38">
        <f t="shared" si="52"/>
        <v>332962</v>
      </c>
      <c r="I101" s="38">
        <f t="shared" si="52"/>
        <v>332962</v>
      </c>
      <c r="J101" s="28">
        <v>2</v>
      </c>
      <c r="K101" s="24"/>
    </row>
    <row r="102" spans="1:11" x14ac:dyDescent="0.25">
      <c r="A102" s="41">
        <v>321</v>
      </c>
      <c r="B102" s="42" t="s">
        <v>64</v>
      </c>
      <c r="C102" s="20">
        <f t="shared" ref="C102:E102" si="53">SUM(C103:C106)</f>
        <v>69282</v>
      </c>
      <c r="D102" s="20">
        <f t="shared" si="53"/>
        <v>69282</v>
      </c>
      <c r="E102" s="20">
        <f t="shared" si="53"/>
        <v>69282</v>
      </c>
      <c r="F102" s="21"/>
      <c r="G102" s="43">
        <f t="shared" ref="G102:I102" si="54">SUM(G103:G106)</f>
        <v>69282</v>
      </c>
      <c r="H102" s="43">
        <f t="shared" si="54"/>
        <v>69282</v>
      </c>
      <c r="I102" s="43">
        <f t="shared" si="54"/>
        <v>69282</v>
      </c>
      <c r="J102" s="28">
        <v>3</v>
      </c>
      <c r="K102" s="24"/>
    </row>
    <row r="103" spans="1:11" x14ac:dyDescent="0.25">
      <c r="A103" s="53">
        <v>3211</v>
      </c>
      <c r="B103" s="45" t="s">
        <v>77</v>
      </c>
      <c r="C103" s="64">
        <v>39817</v>
      </c>
      <c r="D103" s="64">
        <v>39817</v>
      </c>
      <c r="E103" s="64">
        <v>39817</v>
      </c>
      <c r="F103" s="65"/>
      <c r="G103" s="96">
        <v>39817</v>
      </c>
      <c r="H103" s="96">
        <v>39817</v>
      </c>
      <c r="I103" s="96">
        <v>39817</v>
      </c>
      <c r="J103" s="28">
        <v>4</v>
      </c>
      <c r="K103" s="24"/>
    </row>
    <row r="104" spans="1:11" ht="28.5" x14ac:dyDescent="0.25">
      <c r="A104" s="53">
        <v>3212</v>
      </c>
      <c r="B104" s="45" t="s">
        <v>65</v>
      </c>
      <c r="C104" s="64">
        <v>133</v>
      </c>
      <c r="D104" s="64">
        <v>133</v>
      </c>
      <c r="E104" s="64">
        <v>133</v>
      </c>
      <c r="F104" s="65"/>
      <c r="G104" s="96">
        <v>133</v>
      </c>
      <c r="H104" s="96">
        <v>133</v>
      </c>
      <c r="I104" s="96">
        <v>133</v>
      </c>
      <c r="J104" s="28">
        <v>4</v>
      </c>
      <c r="K104" s="24"/>
    </row>
    <row r="105" spans="1:11" x14ac:dyDescent="0.25">
      <c r="A105" s="53">
        <v>3213</v>
      </c>
      <c r="B105" s="45" t="s">
        <v>66</v>
      </c>
      <c r="C105" s="64">
        <v>29199</v>
      </c>
      <c r="D105" s="64">
        <v>29199</v>
      </c>
      <c r="E105" s="64">
        <v>29199</v>
      </c>
      <c r="F105" s="65"/>
      <c r="G105" s="96">
        <v>29199</v>
      </c>
      <c r="H105" s="96">
        <v>29199</v>
      </c>
      <c r="I105" s="96">
        <v>29199</v>
      </c>
      <c r="J105" s="28">
        <v>4</v>
      </c>
      <c r="K105" s="24"/>
    </row>
    <row r="106" spans="1:11" x14ac:dyDescent="0.25">
      <c r="A106" s="53">
        <v>3214</v>
      </c>
      <c r="B106" s="45" t="s">
        <v>83</v>
      </c>
      <c r="C106" s="64">
        <v>133</v>
      </c>
      <c r="D106" s="64">
        <v>133</v>
      </c>
      <c r="E106" s="64">
        <v>133</v>
      </c>
      <c r="F106" s="65"/>
      <c r="G106" s="96">
        <v>133</v>
      </c>
      <c r="H106" s="96">
        <v>133</v>
      </c>
      <c r="I106" s="96">
        <v>133</v>
      </c>
      <c r="J106" s="28">
        <v>4</v>
      </c>
      <c r="K106" s="24"/>
    </row>
    <row r="107" spans="1:11" x14ac:dyDescent="0.25">
      <c r="A107" s="41">
        <v>322</v>
      </c>
      <c r="B107" s="42" t="s">
        <v>67</v>
      </c>
      <c r="C107" s="20">
        <f t="shared" ref="C107:E107" si="55">SUM(C108:C112)</f>
        <v>56009</v>
      </c>
      <c r="D107" s="20">
        <f t="shared" si="55"/>
        <v>56009</v>
      </c>
      <c r="E107" s="20">
        <f t="shared" si="55"/>
        <v>56009</v>
      </c>
      <c r="F107" s="21"/>
      <c r="G107" s="43">
        <f t="shared" ref="G107:I107" si="56">SUM(G108:G112)</f>
        <v>56009</v>
      </c>
      <c r="H107" s="43">
        <f t="shared" si="56"/>
        <v>56009</v>
      </c>
      <c r="I107" s="43">
        <f t="shared" si="56"/>
        <v>56009</v>
      </c>
      <c r="J107" s="28">
        <v>3</v>
      </c>
      <c r="K107" s="24"/>
    </row>
    <row r="108" spans="1:11" x14ac:dyDescent="0.25">
      <c r="A108" s="53">
        <v>3221</v>
      </c>
      <c r="B108" s="45" t="s">
        <v>68</v>
      </c>
      <c r="C108" s="64">
        <v>26545</v>
      </c>
      <c r="D108" s="64">
        <v>26545</v>
      </c>
      <c r="E108" s="64">
        <v>26545</v>
      </c>
      <c r="F108" s="65"/>
      <c r="G108" s="66">
        <v>26545</v>
      </c>
      <c r="H108" s="66">
        <v>26545</v>
      </c>
      <c r="I108" s="66">
        <v>26545</v>
      </c>
      <c r="J108" s="28">
        <v>4</v>
      </c>
      <c r="K108" s="24"/>
    </row>
    <row r="109" spans="1:11" x14ac:dyDescent="0.25">
      <c r="A109" s="53">
        <v>3222</v>
      </c>
      <c r="B109" s="45" t="s">
        <v>78</v>
      </c>
      <c r="C109" s="64">
        <v>10618</v>
      </c>
      <c r="D109" s="64">
        <v>10618</v>
      </c>
      <c r="E109" s="64">
        <v>10618</v>
      </c>
      <c r="F109" s="65"/>
      <c r="G109" s="66">
        <v>10618</v>
      </c>
      <c r="H109" s="66">
        <v>10618</v>
      </c>
      <c r="I109" s="66">
        <v>10618</v>
      </c>
      <c r="J109" s="28">
        <v>4</v>
      </c>
      <c r="K109" s="24"/>
    </row>
    <row r="110" spans="1:11" x14ac:dyDescent="0.25">
      <c r="A110" s="53">
        <v>3223</v>
      </c>
      <c r="B110" s="45" t="s">
        <v>84</v>
      </c>
      <c r="C110" s="64">
        <v>133</v>
      </c>
      <c r="D110" s="64">
        <v>133</v>
      </c>
      <c r="E110" s="64">
        <v>133</v>
      </c>
      <c r="F110" s="65"/>
      <c r="G110" s="66">
        <v>133</v>
      </c>
      <c r="H110" s="66">
        <v>133</v>
      </c>
      <c r="I110" s="66">
        <v>133</v>
      </c>
      <c r="J110" s="28">
        <v>4</v>
      </c>
      <c r="K110" s="24"/>
    </row>
    <row r="111" spans="1:11" ht="28.5" x14ac:dyDescent="0.25">
      <c r="A111" s="53">
        <v>3224</v>
      </c>
      <c r="B111" s="45" t="s">
        <v>85</v>
      </c>
      <c r="C111" s="64">
        <v>133</v>
      </c>
      <c r="D111" s="64">
        <v>133</v>
      </c>
      <c r="E111" s="64">
        <v>133</v>
      </c>
      <c r="F111" s="65"/>
      <c r="G111" s="66">
        <v>133</v>
      </c>
      <c r="H111" s="66">
        <v>133</v>
      </c>
      <c r="I111" s="66">
        <v>133</v>
      </c>
      <c r="J111" s="28">
        <v>4</v>
      </c>
      <c r="K111" s="24"/>
    </row>
    <row r="112" spans="1:11" x14ac:dyDescent="0.25">
      <c r="A112" s="53">
        <v>3225</v>
      </c>
      <c r="B112" s="45" t="s">
        <v>86</v>
      </c>
      <c r="C112" s="64">
        <v>18580</v>
      </c>
      <c r="D112" s="64">
        <v>18580</v>
      </c>
      <c r="E112" s="64">
        <v>18580</v>
      </c>
      <c r="F112" s="65"/>
      <c r="G112" s="66">
        <v>18580</v>
      </c>
      <c r="H112" s="66">
        <v>18580</v>
      </c>
      <c r="I112" s="66">
        <v>18580</v>
      </c>
      <c r="J112" s="28">
        <v>4</v>
      </c>
      <c r="K112" s="24"/>
    </row>
    <row r="113" spans="1:11" x14ac:dyDescent="0.25">
      <c r="A113" s="41">
        <v>323</v>
      </c>
      <c r="B113" s="42" t="s">
        <v>57</v>
      </c>
      <c r="C113" s="20">
        <f t="shared" ref="C113:E113" si="57">SUM(C114:C122)</f>
        <v>169540</v>
      </c>
      <c r="D113" s="20">
        <f t="shared" si="57"/>
        <v>169540</v>
      </c>
      <c r="E113" s="20">
        <f t="shared" si="57"/>
        <v>169540</v>
      </c>
      <c r="F113" s="21"/>
      <c r="G113" s="43">
        <f t="shared" ref="G113:I113" si="58">SUM(G114:G122)</f>
        <v>169540</v>
      </c>
      <c r="H113" s="43">
        <f t="shared" si="58"/>
        <v>169540</v>
      </c>
      <c r="I113" s="43">
        <f t="shared" si="58"/>
        <v>169540</v>
      </c>
      <c r="J113" s="28">
        <v>3</v>
      </c>
      <c r="K113" s="24"/>
    </row>
    <row r="114" spans="1:11" x14ac:dyDescent="0.25">
      <c r="A114" s="53">
        <v>3231</v>
      </c>
      <c r="B114" s="45" t="s">
        <v>87</v>
      </c>
      <c r="C114" s="64">
        <v>5495</v>
      </c>
      <c r="D114" s="64">
        <v>5495</v>
      </c>
      <c r="E114" s="64">
        <v>5495</v>
      </c>
      <c r="F114" s="65"/>
      <c r="G114" s="66">
        <v>5495</v>
      </c>
      <c r="H114" s="66">
        <v>5495</v>
      </c>
      <c r="I114" s="66">
        <v>5495</v>
      </c>
      <c r="J114" s="28">
        <v>4</v>
      </c>
      <c r="K114" s="24"/>
    </row>
    <row r="115" spans="1:11" x14ac:dyDescent="0.25">
      <c r="A115" s="53">
        <v>3232</v>
      </c>
      <c r="B115" s="45" t="s">
        <v>88</v>
      </c>
      <c r="C115" s="64">
        <v>133</v>
      </c>
      <c r="D115" s="64">
        <v>133</v>
      </c>
      <c r="E115" s="64">
        <v>133</v>
      </c>
      <c r="F115" s="65"/>
      <c r="G115" s="66">
        <v>133</v>
      </c>
      <c r="H115" s="66">
        <v>133</v>
      </c>
      <c r="I115" s="66">
        <v>133</v>
      </c>
      <c r="J115" s="28">
        <v>4</v>
      </c>
      <c r="K115" s="24"/>
    </row>
    <row r="116" spans="1:11" x14ac:dyDescent="0.25">
      <c r="A116" s="53">
        <v>3233</v>
      </c>
      <c r="B116" s="45" t="s">
        <v>69</v>
      </c>
      <c r="C116" s="64">
        <v>133</v>
      </c>
      <c r="D116" s="64">
        <v>133</v>
      </c>
      <c r="E116" s="64">
        <v>133</v>
      </c>
      <c r="F116" s="65"/>
      <c r="G116" s="66">
        <v>133</v>
      </c>
      <c r="H116" s="66">
        <v>133</v>
      </c>
      <c r="I116" s="66">
        <v>133</v>
      </c>
      <c r="J116" s="28">
        <v>4</v>
      </c>
      <c r="K116" s="24"/>
    </row>
    <row r="117" spans="1:11" x14ac:dyDescent="0.25">
      <c r="A117" s="53">
        <v>3234</v>
      </c>
      <c r="B117" s="45" t="s">
        <v>70</v>
      </c>
      <c r="C117" s="64">
        <v>133</v>
      </c>
      <c r="D117" s="64">
        <v>133</v>
      </c>
      <c r="E117" s="64">
        <v>133</v>
      </c>
      <c r="F117" s="65"/>
      <c r="G117" s="66">
        <v>133</v>
      </c>
      <c r="H117" s="66">
        <v>133</v>
      </c>
      <c r="I117" s="66">
        <v>133</v>
      </c>
      <c r="J117" s="28">
        <v>4</v>
      </c>
      <c r="K117" s="24"/>
    </row>
    <row r="118" spans="1:11" x14ac:dyDescent="0.25">
      <c r="A118" s="53">
        <v>3235</v>
      </c>
      <c r="B118" s="45" t="s">
        <v>79</v>
      </c>
      <c r="C118" s="64">
        <v>133</v>
      </c>
      <c r="D118" s="64">
        <v>133</v>
      </c>
      <c r="E118" s="64">
        <v>133</v>
      </c>
      <c r="F118" s="65"/>
      <c r="G118" s="66">
        <v>133</v>
      </c>
      <c r="H118" s="66">
        <v>133</v>
      </c>
      <c r="I118" s="66">
        <v>133</v>
      </c>
      <c r="J118" s="28">
        <v>4</v>
      </c>
      <c r="K118" s="24"/>
    </row>
    <row r="119" spans="1:11" x14ac:dyDescent="0.25">
      <c r="A119" s="53">
        <v>3236</v>
      </c>
      <c r="B119" s="45" t="s">
        <v>89</v>
      </c>
      <c r="C119" s="64">
        <v>133</v>
      </c>
      <c r="D119" s="64">
        <v>133</v>
      </c>
      <c r="E119" s="64">
        <v>133</v>
      </c>
      <c r="F119" s="65"/>
      <c r="G119" s="66">
        <v>133</v>
      </c>
      <c r="H119" s="66">
        <v>133</v>
      </c>
      <c r="I119" s="66">
        <v>133</v>
      </c>
      <c r="J119" s="28">
        <v>4</v>
      </c>
      <c r="K119" s="24"/>
    </row>
    <row r="120" spans="1:11" x14ac:dyDescent="0.25">
      <c r="A120" s="53">
        <v>3237</v>
      </c>
      <c r="B120" s="45" t="s">
        <v>58</v>
      </c>
      <c r="C120" s="64">
        <v>132721</v>
      </c>
      <c r="D120" s="64">
        <v>132721</v>
      </c>
      <c r="E120" s="64">
        <v>132721</v>
      </c>
      <c r="F120" s="65"/>
      <c r="G120" s="66">
        <v>132721</v>
      </c>
      <c r="H120" s="66">
        <v>132721</v>
      </c>
      <c r="I120" s="66">
        <v>132721</v>
      </c>
      <c r="J120" s="28">
        <v>4</v>
      </c>
      <c r="K120" s="24"/>
    </row>
    <row r="121" spans="1:11" x14ac:dyDescent="0.25">
      <c r="A121" s="53">
        <v>3238</v>
      </c>
      <c r="B121" s="45" t="s">
        <v>90</v>
      </c>
      <c r="C121" s="64">
        <v>133</v>
      </c>
      <c r="D121" s="64">
        <v>133</v>
      </c>
      <c r="E121" s="64">
        <v>133</v>
      </c>
      <c r="F121" s="65"/>
      <c r="G121" s="66">
        <v>133</v>
      </c>
      <c r="H121" s="66">
        <v>133</v>
      </c>
      <c r="I121" s="66">
        <v>133</v>
      </c>
      <c r="J121" s="28">
        <v>4</v>
      </c>
      <c r="K121" s="24"/>
    </row>
    <row r="122" spans="1:11" x14ac:dyDescent="0.25">
      <c r="A122" s="53">
        <v>3239</v>
      </c>
      <c r="B122" s="45" t="s">
        <v>71</v>
      </c>
      <c r="C122" s="64">
        <v>30526</v>
      </c>
      <c r="D122" s="64">
        <v>30526</v>
      </c>
      <c r="E122" s="64">
        <v>30526</v>
      </c>
      <c r="F122" s="65"/>
      <c r="G122" s="66">
        <v>30526</v>
      </c>
      <c r="H122" s="66">
        <v>30526</v>
      </c>
      <c r="I122" s="66">
        <v>30526</v>
      </c>
      <c r="J122" s="28">
        <v>4</v>
      </c>
      <c r="K122" s="24"/>
    </row>
    <row r="123" spans="1:11" ht="28.5" x14ac:dyDescent="0.25">
      <c r="A123" s="41">
        <v>324</v>
      </c>
      <c r="B123" s="42" t="s">
        <v>91</v>
      </c>
      <c r="C123" s="20">
        <f t="shared" ref="C123:I123" si="59">C124</f>
        <v>4154</v>
      </c>
      <c r="D123" s="20">
        <f t="shared" si="59"/>
        <v>4154</v>
      </c>
      <c r="E123" s="20">
        <f t="shared" si="59"/>
        <v>4154</v>
      </c>
      <c r="F123" s="21"/>
      <c r="G123" s="43">
        <f t="shared" si="59"/>
        <v>4154</v>
      </c>
      <c r="H123" s="43">
        <f t="shared" si="59"/>
        <v>4154</v>
      </c>
      <c r="I123" s="43">
        <f t="shared" si="59"/>
        <v>4154</v>
      </c>
      <c r="J123" s="28">
        <v>3</v>
      </c>
      <c r="K123" s="24"/>
    </row>
    <row r="124" spans="1:11" ht="28.5" x14ac:dyDescent="0.25">
      <c r="A124" s="53">
        <v>3241</v>
      </c>
      <c r="B124" s="45" t="s">
        <v>91</v>
      </c>
      <c r="C124" s="64">
        <v>4154</v>
      </c>
      <c r="D124" s="64">
        <v>4154</v>
      </c>
      <c r="E124" s="64">
        <v>4154</v>
      </c>
      <c r="F124" s="65"/>
      <c r="G124" s="66">
        <v>4154</v>
      </c>
      <c r="H124" s="66">
        <v>4154</v>
      </c>
      <c r="I124" s="66">
        <v>4154</v>
      </c>
      <c r="J124" s="28">
        <v>4</v>
      </c>
      <c r="K124" s="24"/>
    </row>
    <row r="125" spans="1:11" x14ac:dyDescent="0.25">
      <c r="A125" s="41">
        <v>329</v>
      </c>
      <c r="B125" s="42" t="s">
        <v>72</v>
      </c>
      <c r="C125" s="20">
        <f t="shared" ref="C125:E125" si="60">SUM(C126:C132)</f>
        <v>33977</v>
      </c>
      <c r="D125" s="20">
        <f t="shared" si="60"/>
        <v>33977</v>
      </c>
      <c r="E125" s="20">
        <f t="shared" si="60"/>
        <v>33977</v>
      </c>
      <c r="F125" s="21"/>
      <c r="G125" s="43">
        <f t="shared" ref="G125:I125" si="61">SUM(G126:G132)</f>
        <v>33977</v>
      </c>
      <c r="H125" s="43">
        <f t="shared" si="61"/>
        <v>33977</v>
      </c>
      <c r="I125" s="43">
        <f t="shared" si="61"/>
        <v>33977</v>
      </c>
      <c r="J125" s="28">
        <v>3</v>
      </c>
      <c r="K125" s="24"/>
    </row>
    <row r="126" spans="1:11" ht="28.5" x14ac:dyDescent="0.25">
      <c r="A126" s="53">
        <v>3291</v>
      </c>
      <c r="B126" s="45" t="s">
        <v>92</v>
      </c>
      <c r="C126" s="64">
        <v>133</v>
      </c>
      <c r="D126" s="64">
        <v>133</v>
      </c>
      <c r="E126" s="64">
        <v>133</v>
      </c>
      <c r="F126" s="65"/>
      <c r="G126" s="66">
        <v>133</v>
      </c>
      <c r="H126" s="66">
        <v>133</v>
      </c>
      <c r="I126" s="66">
        <v>133</v>
      </c>
      <c r="J126" s="28">
        <v>4</v>
      </c>
      <c r="K126" s="24"/>
    </row>
    <row r="127" spans="1:11" x14ac:dyDescent="0.25">
      <c r="A127" s="53">
        <v>3292</v>
      </c>
      <c r="B127" s="45" t="s">
        <v>93</v>
      </c>
      <c r="C127" s="64">
        <v>133</v>
      </c>
      <c r="D127" s="64">
        <v>133</v>
      </c>
      <c r="E127" s="64">
        <v>133</v>
      </c>
      <c r="F127" s="65"/>
      <c r="G127" s="66">
        <v>133</v>
      </c>
      <c r="H127" s="66">
        <v>133</v>
      </c>
      <c r="I127" s="66">
        <v>133</v>
      </c>
      <c r="J127" s="28">
        <v>4</v>
      </c>
      <c r="K127" s="24"/>
    </row>
    <row r="128" spans="1:11" x14ac:dyDescent="0.25">
      <c r="A128" s="53">
        <v>3293</v>
      </c>
      <c r="B128" s="45" t="s">
        <v>94</v>
      </c>
      <c r="C128" s="64">
        <v>133</v>
      </c>
      <c r="D128" s="64">
        <v>133</v>
      </c>
      <c r="E128" s="64">
        <v>133</v>
      </c>
      <c r="F128" s="65"/>
      <c r="G128" s="66">
        <v>133</v>
      </c>
      <c r="H128" s="66">
        <v>133</v>
      </c>
      <c r="I128" s="66">
        <v>133</v>
      </c>
      <c r="J128" s="28">
        <v>4</v>
      </c>
      <c r="K128" s="24"/>
    </row>
    <row r="129" spans="1:11" x14ac:dyDescent="0.25">
      <c r="A129" s="53">
        <v>3294</v>
      </c>
      <c r="B129" s="45" t="s">
        <v>95</v>
      </c>
      <c r="C129" s="64">
        <v>33180</v>
      </c>
      <c r="D129" s="64">
        <v>33180</v>
      </c>
      <c r="E129" s="64">
        <v>33180</v>
      </c>
      <c r="F129" s="65"/>
      <c r="G129" s="66">
        <v>33180</v>
      </c>
      <c r="H129" s="66">
        <v>33180</v>
      </c>
      <c r="I129" s="66">
        <v>33180</v>
      </c>
      <c r="J129" s="28">
        <v>4</v>
      </c>
      <c r="K129" s="24"/>
    </row>
    <row r="130" spans="1:11" x14ac:dyDescent="0.25">
      <c r="A130" s="53">
        <v>3295</v>
      </c>
      <c r="B130" s="45" t="s">
        <v>73</v>
      </c>
      <c r="C130" s="64">
        <v>132</v>
      </c>
      <c r="D130" s="64">
        <v>132</v>
      </c>
      <c r="E130" s="64">
        <v>132</v>
      </c>
      <c r="F130" s="65"/>
      <c r="G130" s="66">
        <v>132</v>
      </c>
      <c r="H130" s="66">
        <v>132</v>
      </c>
      <c r="I130" s="66">
        <v>132</v>
      </c>
      <c r="J130" s="28">
        <v>4</v>
      </c>
      <c r="K130" s="24"/>
    </row>
    <row r="131" spans="1:11" x14ac:dyDescent="0.25">
      <c r="A131" s="53">
        <v>3296</v>
      </c>
      <c r="B131" s="45" t="s">
        <v>96</v>
      </c>
      <c r="C131" s="64">
        <v>133</v>
      </c>
      <c r="D131" s="64">
        <v>133</v>
      </c>
      <c r="E131" s="64">
        <v>133</v>
      </c>
      <c r="F131" s="65"/>
      <c r="G131" s="66">
        <v>133</v>
      </c>
      <c r="H131" s="66">
        <v>133</v>
      </c>
      <c r="I131" s="66">
        <v>133</v>
      </c>
      <c r="J131" s="28">
        <v>4</v>
      </c>
      <c r="K131" s="24"/>
    </row>
    <row r="132" spans="1:11" x14ac:dyDescent="0.25">
      <c r="A132" s="53">
        <v>3299</v>
      </c>
      <c r="B132" s="45" t="s">
        <v>72</v>
      </c>
      <c r="C132" s="64">
        <v>133</v>
      </c>
      <c r="D132" s="64">
        <v>133</v>
      </c>
      <c r="E132" s="64">
        <v>133</v>
      </c>
      <c r="F132" s="65"/>
      <c r="G132" s="66">
        <v>133</v>
      </c>
      <c r="H132" s="66">
        <v>133</v>
      </c>
      <c r="I132" s="66">
        <v>133</v>
      </c>
      <c r="J132" s="28">
        <v>4</v>
      </c>
      <c r="K132" s="24"/>
    </row>
    <row r="133" spans="1:11" x14ac:dyDescent="0.25">
      <c r="A133" s="36">
        <v>34</v>
      </c>
      <c r="B133" s="49" t="s">
        <v>97</v>
      </c>
      <c r="C133" s="20">
        <f t="shared" ref="C133:I133" si="62">C134</f>
        <v>398</v>
      </c>
      <c r="D133" s="20">
        <f t="shared" si="62"/>
        <v>398</v>
      </c>
      <c r="E133" s="20">
        <f t="shared" si="62"/>
        <v>398</v>
      </c>
      <c r="F133" s="21"/>
      <c r="G133" s="38">
        <f t="shared" si="62"/>
        <v>398</v>
      </c>
      <c r="H133" s="38">
        <f t="shared" si="62"/>
        <v>398</v>
      </c>
      <c r="I133" s="38">
        <f t="shared" si="62"/>
        <v>398</v>
      </c>
      <c r="J133" s="28">
        <v>2</v>
      </c>
      <c r="K133" s="24"/>
    </row>
    <row r="134" spans="1:11" x14ac:dyDescent="0.25">
      <c r="A134" s="41">
        <v>343</v>
      </c>
      <c r="B134" s="42" t="s">
        <v>98</v>
      </c>
      <c r="C134" s="20">
        <f t="shared" ref="C134:E134" si="63">SUM(C135:C137)</f>
        <v>398</v>
      </c>
      <c r="D134" s="20">
        <f t="shared" si="63"/>
        <v>398</v>
      </c>
      <c r="E134" s="20">
        <f t="shared" si="63"/>
        <v>398</v>
      </c>
      <c r="F134" s="21"/>
      <c r="G134" s="43">
        <f t="shared" ref="G134:I134" si="64">SUM(G135:G137)</f>
        <v>398</v>
      </c>
      <c r="H134" s="43">
        <f t="shared" si="64"/>
        <v>398</v>
      </c>
      <c r="I134" s="43">
        <f t="shared" si="64"/>
        <v>398</v>
      </c>
      <c r="J134" s="28">
        <v>3</v>
      </c>
      <c r="K134" s="24"/>
    </row>
    <row r="135" spans="1:11" x14ac:dyDescent="0.25">
      <c r="A135" s="53">
        <v>3431</v>
      </c>
      <c r="B135" s="45" t="s">
        <v>99</v>
      </c>
      <c r="C135" s="64">
        <v>132</v>
      </c>
      <c r="D135" s="64">
        <v>132</v>
      </c>
      <c r="E135" s="64">
        <v>132</v>
      </c>
      <c r="F135" s="65"/>
      <c r="G135" s="66">
        <v>132</v>
      </c>
      <c r="H135" s="66">
        <v>132</v>
      </c>
      <c r="I135" s="66">
        <v>132</v>
      </c>
      <c r="J135" s="28">
        <v>4</v>
      </c>
      <c r="K135" s="24"/>
    </row>
    <row r="136" spans="1:11" x14ac:dyDescent="0.25">
      <c r="A136" s="53">
        <v>3433</v>
      </c>
      <c r="B136" s="45" t="s">
        <v>100</v>
      </c>
      <c r="C136" s="64">
        <v>133</v>
      </c>
      <c r="D136" s="64">
        <v>133</v>
      </c>
      <c r="E136" s="64">
        <v>133</v>
      </c>
      <c r="F136" s="65"/>
      <c r="G136" s="66">
        <v>133</v>
      </c>
      <c r="H136" s="66">
        <v>133</v>
      </c>
      <c r="I136" s="66">
        <v>133</v>
      </c>
      <c r="J136" s="28">
        <v>4</v>
      </c>
      <c r="K136" s="24"/>
    </row>
    <row r="137" spans="1:11" x14ac:dyDescent="0.25">
      <c r="A137" s="53">
        <v>3434</v>
      </c>
      <c r="B137" s="45" t="s">
        <v>101</v>
      </c>
      <c r="C137" s="64">
        <v>133</v>
      </c>
      <c r="D137" s="64">
        <v>133</v>
      </c>
      <c r="E137" s="64">
        <v>133</v>
      </c>
      <c r="F137" s="65"/>
      <c r="G137" s="66">
        <v>133</v>
      </c>
      <c r="H137" s="66">
        <v>133</v>
      </c>
      <c r="I137" s="66">
        <v>133</v>
      </c>
      <c r="J137" s="28">
        <v>4</v>
      </c>
      <c r="K137" s="24"/>
    </row>
    <row r="138" spans="1:11" x14ac:dyDescent="0.25">
      <c r="A138" s="36">
        <v>38</v>
      </c>
      <c r="B138" s="49" t="s">
        <v>102</v>
      </c>
      <c r="C138" s="20">
        <f t="shared" ref="C138:I139" si="65">C139</f>
        <v>133</v>
      </c>
      <c r="D138" s="20">
        <f t="shared" si="65"/>
        <v>133</v>
      </c>
      <c r="E138" s="20">
        <f t="shared" si="65"/>
        <v>133</v>
      </c>
      <c r="F138" s="21"/>
      <c r="G138" s="38">
        <f t="shared" si="65"/>
        <v>133</v>
      </c>
      <c r="H138" s="38">
        <f t="shared" si="65"/>
        <v>133</v>
      </c>
      <c r="I138" s="38">
        <f t="shared" si="65"/>
        <v>133</v>
      </c>
      <c r="J138" s="28">
        <v>2</v>
      </c>
      <c r="K138" s="24"/>
    </row>
    <row r="139" spans="1:11" x14ac:dyDescent="0.25">
      <c r="A139" s="41">
        <v>383</v>
      </c>
      <c r="B139" s="42" t="s">
        <v>103</v>
      </c>
      <c r="C139" s="20">
        <f t="shared" si="65"/>
        <v>133</v>
      </c>
      <c r="D139" s="20">
        <f t="shared" si="65"/>
        <v>133</v>
      </c>
      <c r="E139" s="20">
        <f t="shared" si="65"/>
        <v>133</v>
      </c>
      <c r="F139" s="21"/>
      <c r="G139" s="43">
        <f t="shared" si="65"/>
        <v>133</v>
      </c>
      <c r="H139" s="43">
        <f t="shared" si="65"/>
        <v>133</v>
      </c>
      <c r="I139" s="43">
        <f t="shared" si="65"/>
        <v>133</v>
      </c>
      <c r="J139" s="28">
        <v>3</v>
      </c>
      <c r="K139" s="24"/>
    </row>
    <row r="140" spans="1:11" x14ac:dyDescent="0.25">
      <c r="A140" s="53">
        <v>3834</v>
      </c>
      <c r="B140" s="45" t="s">
        <v>104</v>
      </c>
      <c r="C140" s="64">
        <v>133</v>
      </c>
      <c r="D140" s="64">
        <v>133</v>
      </c>
      <c r="E140" s="64">
        <v>133</v>
      </c>
      <c r="F140" s="65"/>
      <c r="G140" s="66">
        <v>133</v>
      </c>
      <c r="H140" s="66">
        <v>133</v>
      </c>
      <c r="I140" s="66">
        <v>133</v>
      </c>
      <c r="J140" s="28">
        <v>4</v>
      </c>
      <c r="K140" s="24"/>
    </row>
    <row r="141" spans="1:11" x14ac:dyDescent="0.25">
      <c r="A141" s="32">
        <v>43</v>
      </c>
      <c r="B141" s="33" t="s">
        <v>46</v>
      </c>
      <c r="C141" s="20">
        <f>C142+C149+C181+C187</f>
        <v>192980423</v>
      </c>
      <c r="D141" s="20">
        <f>D142+D149+D181+D187</f>
        <v>194592215</v>
      </c>
      <c r="E141" s="20">
        <f>E142+E149+E181+E187</f>
        <v>215634347</v>
      </c>
      <c r="F141" s="21"/>
      <c r="G141" s="34">
        <f>G142+G149+G181+G187</f>
        <v>234208389</v>
      </c>
      <c r="H141" s="34">
        <f>H142+H149+H181+H187</f>
        <v>253870568</v>
      </c>
      <c r="I141" s="34">
        <f>I142+I149+I181+I187</f>
        <v>275383781</v>
      </c>
      <c r="J141" s="28" t="s">
        <v>47</v>
      </c>
      <c r="K141" s="93" t="s">
        <v>127</v>
      </c>
    </row>
    <row r="142" spans="1:11" x14ac:dyDescent="0.25">
      <c r="A142" s="36">
        <v>31</v>
      </c>
      <c r="B142" s="49" t="s">
        <v>59</v>
      </c>
      <c r="C142" s="20">
        <f t="shared" ref="C142:E142" si="66">C143+C145+C147</f>
        <v>111428216</v>
      </c>
      <c r="D142" s="20">
        <f t="shared" si="66"/>
        <v>112744208</v>
      </c>
      <c r="E142" s="20">
        <f t="shared" si="66"/>
        <v>116015446</v>
      </c>
      <c r="F142" s="21"/>
      <c r="G142" s="38">
        <f t="shared" ref="G142:I142" si="67">G143+G145+G147</f>
        <v>116216800</v>
      </c>
      <c r="H142" s="38">
        <f t="shared" si="67"/>
        <v>118479136</v>
      </c>
      <c r="I142" s="38">
        <f t="shared" si="67"/>
        <v>120786740</v>
      </c>
      <c r="J142" s="28">
        <v>2</v>
      </c>
      <c r="K142" s="24"/>
    </row>
    <row r="143" spans="1:11" x14ac:dyDescent="0.25">
      <c r="A143" s="41">
        <v>311</v>
      </c>
      <c r="B143" s="42" t="s">
        <v>60</v>
      </c>
      <c r="C143" s="20">
        <f t="shared" ref="C143:I143" si="68">C144</f>
        <v>96122755</v>
      </c>
      <c r="D143" s="20">
        <f t="shared" si="68"/>
        <v>98045250</v>
      </c>
      <c r="E143" s="20">
        <f t="shared" si="68"/>
        <v>100006155</v>
      </c>
      <c r="F143" s="21"/>
      <c r="G143" s="43">
        <f t="shared" si="68"/>
        <v>99600000</v>
      </c>
      <c r="H143" s="43">
        <f t="shared" si="68"/>
        <v>101592000</v>
      </c>
      <c r="I143" s="43">
        <f t="shared" si="68"/>
        <v>103623840</v>
      </c>
      <c r="J143" s="28">
        <v>3</v>
      </c>
      <c r="K143" s="24"/>
    </row>
    <row r="144" spans="1:11" x14ac:dyDescent="0.25">
      <c r="A144" s="53">
        <v>3111</v>
      </c>
      <c r="B144" s="45" t="s">
        <v>61</v>
      </c>
      <c r="C144" s="64">
        <v>96122755</v>
      </c>
      <c r="D144" s="64">
        <v>98045250</v>
      </c>
      <c r="E144" s="64">
        <v>100006155</v>
      </c>
      <c r="F144" s="65"/>
      <c r="G144" s="65">
        <v>99600000</v>
      </c>
      <c r="H144" s="65">
        <v>101592000</v>
      </c>
      <c r="I144" s="65">
        <v>103623840</v>
      </c>
      <c r="J144" s="28">
        <v>4</v>
      </c>
      <c r="K144" s="24"/>
    </row>
    <row r="145" spans="1:11" x14ac:dyDescent="0.25">
      <c r="A145" s="41">
        <v>312</v>
      </c>
      <c r="B145" s="42" t="s">
        <v>76</v>
      </c>
      <c r="C145" s="20">
        <f t="shared" ref="C145:I145" si="69">C146</f>
        <v>2508461</v>
      </c>
      <c r="D145" s="20">
        <f t="shared" si="69"/>
        <v>2508461</v>
      </c>
      <c r="E145" s="20">
        <f t="shared" si="69"/>
        <v>2508461</v>
      </c>
      <c r="F145" s="21"/>
      <c r="G145" s="43">
        <f t="shared" si="69"/>
        <v>3100000</v>
      </c>
      <c r="H145" s="43">
        <f t="shared" si="69"/>
        <v>3100000</v>
      </c>
      <c r="I145" s="43">
        <f t="shared" si="69"/>
        <v>3100000</v>
      </c>
      <c r="J145" s="28">
        <v>3</v>
      </c>
      <c r="K145" s="24"/>
    </row>
    <row r="146" spans="1:11" x14ac:dyDescent="0.25">
      <c r="A146" s="53">
        <v>3121</v>
      </c>
      <c r="B146" s="45" t="s">
        <v>76</v>
      </c>
      <c r="C146" s="64">
        <v>2508461</v>
      </c>
      <c r="D146" s="64">
        <v>2508461</v>
      </c>
      <c r="E146" s="64">
        <v>2508461</v>
      </c>
      <c r="F146" s="65"/>
      <c r="G146" s="66">
        <v>3100000</v>
      </c>
      <c r="H146" s="66">
        <v>3100000</v>
      </c>
      <c r="I146" s="66">
        <v>3100000</v>
      </c>
      <c r="J146" s="28">
        <v>4</v>
      </c>
      <c r="K146" s="24"/>
    </row>
    <row r="147" spans="1:11" x14ac:dyDescent="0.25">
      <c r="A147" s="41">
        <v>313</v>
      </c>
      <c r="B147" s="42" t="s">
        <v>62</v>
      </c>
      <c r="C147" s="20">
        <f>SUM(C148:C148)</f>
        <v>12797000</v>
      </c>
      <c r="D147" s="20">
        <f>SUM(D148:D148)</f>
        <v>12190497</v>
      </c>
      <c r="E147" s="20">
        <f>SUM(E148:E148)</f>
        <v>13500830</v>
      </c>
      <c r="F147" s="21"/>
      <c r="G147" s="43">
        <f t="shared" ref="G147:I147" si="70">SUM(G148:G148)</f>
        <v>13516800</v>
      </c>
      <c r="H147" s="43">
        <f t="shared" si="70"/>
        <v>13787136</v>
      </c>
      <c r="I147" s="43">
        <f t="shared" si="70"/>
        <v>14062900</v>
      </c>
      <c r="J147" s="28">
        <v>3</v>
      </c>
      <c r="K147" s="24"/>
    </row>
    <row r="148" spans="1:11" x14ac:dyDescent="0.25">
      <c r="A148" s="53">
        <v>3132</v>
      </c>
      <c r="B148" s="45" t="s">
        <v>63</v>
      </c>
      <c r="C148" s="64">
        <v>12797000</v>
      </c>
      <c r="D148" s="64">
        <v>12190497</v>
      </c>
      <c r="E148" s="64">
        <v>13500830</v>
      </c>
      <c r="F148" s="65"/>
      <c r="G148" s="66">
        <v>13516800</v>
      </c>
      <c r="H148" s="66">
        <v>13787136</v>
      </c>
      <c r="I148" s="66">
        <v>14062900</v>
      </c>
      <c r="J148" s="28">
        <v>4</v>
      </c>
      <c r="K148" s="24"/>
    </row>
    <row r="149" spans="1:11" x14ac:dyDescent="0.25">
      <c r="A149" s="36">
        <v>32</v>
      </c>
      <c r="B149" s="49" t="s">
        <v>56</v>
      </c>
      <c r="C149" s="20">
        <f t="shared" ref="C149:E149" si="71">C150+C155+C161+C171+C173</f>
        <v>81269373</v>
      </c>
      <c r="D149" s="20">
        <f t="shared" si="71"/>
        <v>81565173</v>
      </c>
      <c r="E149" s="20">
        <f t="shared" si="71"/>
        <v>99336067</v>
      </c>
      <c r="F149" s="21"/>
      <c r="G149" s="38">
        <f t="shared" ref="G149:I149" si="72">G150+G155+G161+G171+G173</f>
        <v>116515988</v>
      </c>
      <c r="H149" s="38">
        <f t="shared" si="72"/>
        <v>134185331</v>
      </c>
      <c r="I149" s="38">
        <f t="shared" si="72"/>
        <v>153490940</v>
      </c>
      <c r="J149" s="28">
        <v>2</v>
      </c>
      <c r="K149" s="24"/>
    </row>
    <row r="150" spans="1:11" x14ac:dyDescent="0.25">
      <c r="A150" s="41">
        <v>321</v>
      </c>
      <c r="B150" s="42" t="s">
        <v>64</v>
      </c>
      <c r="C150" s="20">
        <f t="shared" ref="C150:E150" si="73">SUM(C151:C154)</f>
        <v>3208973</v>
      </c>
      <c r="D150" s="20">
        <f t="shared" si="73"/>
        <v>3208973</v>
      </c>
      <c r="E150" s="20">
        <f t="shared" si="73"/>
        <v>3208973</v>
      </c>
      <c r="F150" s="21"/>
      <c r="G150" s="43">
        <f t="shared" ref="G150:I150" si="74">SUM(G151:G154)</f>
        <v>3211417</v>
      </c>
      <c r="H150" s="43">
        <f t="shared" si="74"/>
        <v>3211417</v>
      </c>
      <c r="I150" s="43">
        <f t="shared" si="74"/>
        <v>3357917</v>
      </c>
      <c r="J150" s="28">
        <v>3</v>
      </c>
      <c r="K150" s="24"/>
    </row>
    <row r="151" spans="1:11" x14ac:dyDescent="0.25">
      <c r="A151" s="53">
        <v>3211</v>
      </c>
      <c r="B151" s="45" t="s">
        <v>77</v>
      </c>
      <c r="C151" s="64">
        <v>8362</v>
      </c>
      <c r="D151" s="64">
        <v>8362</v>
      </c>
      <c r="E151" s="64">
        <v>8362</v>
      </c>
      <c r="F151" s="65"/>
      <c r="G151" s="66">
        <v>10800</v>
      </c>
      <c r="H151" s="66">
        <v>10800</v>
      </c>
      <c r="I151" s="66">
        <v>10800</v>
      </c>
      <c r="J151" s="28">
        <v>4</v>
      </c>
      <c r="K151" s="24"/>
    </row>
    <row r="152" spans="1:11" ht="28.5" x14ac:dyDescent="0.25">
      <c r="A152" s="53">
        <v>3212</v>
      </c>
      <c r="B152" s="45" t="s">
        <v>65</v>
      </c>
      <c r="C152" s="64">
        <v>3153494</v>
      </c>
      <c r="D152" s="64">
        <v>3153494</v>
      </c>
      <c r="E152" s="64">
        <v>3153494</v>
      </c>
      <c r="F152" s="65"/>
      <c r="G152" s="66">
        <v>3153500</v>
      </c>
      <c r="H152" s="66">
        <v>3153500</v>
      </c>
      <c r="I152" s="66">
        <v>3300000</v>
      </c>
      <c r="J152" s="28">
        <v>4</v>
      </c>
      <c r="K152" s="24"/>
    </row>
    <row r="153" spans="1:11" x14ac:dyDescent="0.25">
      <c r="A153" s="53">
        <v>3213</v>
      </c>
      <c r="B153" s="45" t="s">
        <v>66</v>
      </c>
      <c r="C153" s="64">
        <v>46984</v>
      </c>
      <c r="D153" s="64">
        <v>46984</v>
      </c>
      <c r="E153" s="64">
        <v>46984</v>
      </c>
      <c r="F153" s="65"/>
      <c r="G153" s="66">
        <v>46984</v>
      </c>
      <c r="H153" s="66">
        <v>46984</v>
      </c>
      <c r="I153" s="66">
        <v>46984</v>
      </c>
      <c r="J153" s="28">
        <v>4</v>
      </c>
      <c r="K153" s="24"/>
    </row>
    <row r="154" spans="1:11" x14ac:dyDescent="0.25">
      <c r="A154" s="53">
        <v>3214</v>
      </c>
      <c r="B154" s="45" t="s">
        <v>83</v>
      </c>
      <c r="C154" s="64">
        <v>133</v>
      </c>
      <c r="D154" s="64">
        <v>133</v>
      </c>
      <c r="E154" s="64">
        <v>133</v>
      </c>
      <c r="F154" s="65"/>
      <c r="G154" s="66">
        <v>133</v>
      </c>
      <c r="H154" s="66">
        <v>133</v>
      </c>
      <c r="I154" s="66">
        <v>133</v>
      </c>
      <c r="J154" s="28">
        <v>4</v>
      </c>
      <c r="K154" s="24"/>
    </row>
    <row r="155" spans="1:11" x14ac:dyDescent="0.25">
      <c r="A155" s="41">
        <v>322</v>
      </c>
      <c r="B155" s="42" t="s">
        <v>67</v>
      </c>
      <c r="C155" s="20">
        <f t="shared" ref="C155:E155" si="75">SUM(C156:C160)</f>
        <v>69898093</v>
      </c>
      <c r="D155" s="20">
        <f t="shared" si="75"/>
        <v>70193893</v>
      </c>
      <c r="E155" s="20">
        <f t="shared" si="75"/>
        <v>87359719</v>
      </c>
      <c r="F155" s="21"/>
      <c r="G155" s="43">
        <f t="shared" ref="G155:I155" si="76">SUM(G156:G160)</f>
        <v>99142678</v>
      </c>
      <c r="H155" s="43">
        <f t="shared" si="76"/>
        <v>117108421</v>
      </c>
      <c r="I155" s="43">
        <f t="shared" si="76"/>
        <v>135997830</v>
      </c>
      <c r="J155" s="28">
        <v>3</v>
      </c>
      <c r="K155" s="24"/>
    </row>
    <row r="156" spans="1:11" x14ac:dyDescent="0.25">
      <c r="A156" s="53">
        <v>3221</v>
      </c>
      <c r="B156" s="45" t="s">
        <v>68</v>
      </c>
      <c r="C156" s="64">
        <v>1964298</v>
      </c>
      <c r="D156" s="64">
        <v>1964298</v>
      </c>
      <c r="E156" s="64">
        <v>1964298</v>
      </c>
      <c r="F156" s="65"/>
      <c r="G156" s="66">
        <v>2500000</v>
      </c>
      <c r="H156" s="66">
        <v>2500000</v>
      </c>
      <c r="I156" s="66">
        <v>2500000</v>
      </c>
      <c r="J156" s="28">
        <v>4</v>
      </c>
      <c r="K156" s="24"/>
    </row>
    <row r="157" spans="1:11" x14ac:dyDescent="0.25">
      <c r="A157" s="53">
        <v>3222</v>
      </c>
      <c r="B157" s="45" t="s">
        <v>78</v>
      </c>
      <c r="C157" s="64">
        <v>63885750</v>
      </c>
      <c r="D157" s="64">
        <v>64181550</v>
      </c>
      <c r="E157" s="64">
        <v>81000000</v>
      </c>
      <c r="F157" s="65"/>
      <c r="G157" s="66">
        <v>93160571</v>
      </c>
      <c r="H157" s="66">
        <v>110852990</v>
      </c>
      <c r="I157" s="66">
        <v>129395023</v>
      </c>
      <c r="J157" s="28">
        <v>4</v>
      </c>
      <c r="K157" s="24"/>
    </row>
    <row r="158" spans="1:11" x14ac:dyDescent="0.25">
      <c r="A158" s="53">
        <v>3223</v>
      </c>
      <c r="B158" s="45" t="s">
        <v>84</v>
      </c>
      <c r="C158" s="64">
        <v>3052624</v>
      </c>
      <c r="D158" s="64">
        <v>3052624</v>
      </c>
      <c r="E158" s="64">
        <v>3400000</v>
      </c>
      <c r="F158" s="65"/>
      <c r="G158" s="66">
        <v>2779300</v>
      </c>
      <c r="H158" s="66">
        <v>3052624</v>
      </c>
      <c r="I158" s="66">
        <v>3400000</v>
      </c>
      <c r="J158" s="28">
        <v>4</v>
      </c>
      <c r="K158" s="24"/>
    </row>
    <row r="159" spans="1:11" ht="28.5" x14ac:dyDescent="0.25">
      <c r="A159" s="53">
        <v>3224</v>
      </c>
      <c r="B159" s="45" t="s">
        <v>85</v>
      </c>
      <c r="C159" s="64">
        <v>331807</v>
      </c>
      <c r="D159" s="64">
        <v>331807</v>
      </c>
      <c r="E159" s="64">
        <v>331807</v>
      </c>
      <c r="F159" s="65"/>
      <c r="G159" s="66">
        <v>1807</v>
      </c>
      <c r="H159" s="66">
        <v>1807</v>
      </c>
      <c r="I159" s="66">
        <v>1807</v>
      </c>
      <c r="J159" s="28">
        <v>4</v>
      </c>
      <c r="K159" s="24"/>
    </row>
    <row r="160" spans="1:11" x14ac:dyDescent="0.25">
      <c r="A160" s="53">
        <v>3225</v>
      </c>
      <c r="B160" s="45" t="s">
        <v>86</v>
      </c>
      <c r="C160" s="64">
        <v>663614</v>
      </c>
      <c r="D160" s="64">
        <v>663614</v>
      </c>
      <c r="E160" s="64">
        <v>663614</v>
      </c>
      <c r="F160" s="65"/>
      <c r="G160" s="66">
        <v>701000</v>
      </c>
      <c r="H160" s="66">
        <v>701000</v>
      </c>
      <c r="I160" s="66">
        <v>701000</v>
      </c>
      <c r="J160" s="28">
        <v>4</v>
      </c>
      <c r="K160" s="24"/>
    </row>
    <row r="161" spans="1:11" x14ac:dyDescent="0.25">
      <c r="A161" s="41">
        <v>323</v>
      </c>
      <c r="B161" s="42" t="s">
        <v>57</v>
      </c>
      <c r="C161" s="20">
        <f t="shared" ref="C161:E161" si="77">SUM(C162:C170)</f>
        <v>7326950</v>
      </c>
      <c r="D161" s="20">
        <f t="shared" si="77"/>
        <v>7326950</v>
      </c>
      <c r="E161" s="20">
        <f t="shared" si="77"/>
        <v>7932018</v>
      </c>
      <c r="F161" s="21"/>
      <c r="G161" s="43">
        <f t="shared" ref="G161:I161" si="78">SUM(G162:G170)</f>
        <v>12586000</v>
      </c>
      <c r="H161" s="43">
        <f t="shared" si="78"/>
        <v>12586000</v>
      </c>
      <c r="I161" s="43">
        <f t="shared" si="78"/>
        <v>12855700</v>
      </c>
      <c r="J161" s="28">
        <v>3</v>
      </c>
      <c r="K161" s="24"/>
    </row>
    <row r="162" spans="1:11" x14ac:dyDescent="0.25">
      <c r="A162" s="53">
        <v>3231</v>
      </c>
      <c r="B162" s="45" t="s">
        <v>87</v>
      </c>
      <c r="C162" s="64">
        <v>200000</v>
      </c>
      <c r="D162" s="64">
        <v>200000</v>
      </c>
      <c r="E162" s="64">
        <v>200000</v>
      </c>
      <c r="F162" s="65"/>
      <c r="G162" s="66">
        <v>247300</v>
      </c>
      <c r="H162" s="66">
        <v>247300</v>
      </c>
      <c r="I162" s="66">
        <v>247300</v>
      </c>
      <c r="J162" s="28">
        <v>4</v>
      </c>
      <c r="K162" s="24"/>
    </row>
    <row r="163" spans="1:11" x14ac:dyDescent="0.25">
      <c r="A163" s="53">
        <v>3232</v>
      </c>
      <c r="B163" s="45" t="s">
        <v>88</v>
      </c>
      <c r="C163" s="64">
        <v>2919902</v>
      </c>
      <c r="D163" s="64">
        <v>2919902</v>
      </c>
      <c r="E163" s="64">
        <v>3200000</v>
      </c>
      <c r="F163" s="65"/>
      <c r="G163" s="66">
        <v>6160300</v>
      </c>
      <c r="H163" s="66">
        <v>6160300</v>
      </c>
      <c r="I163" s="66">
        <v>6430000</v>
      </c>
      <c r="J163" s="28">
        <v>4</v>
      </c>
      <c r="K163" s="24"/>
    </row>
    <row r="164" spans="1:11" x14ac:dyDescent="0.25">
      <c r="A164" s="53">
        <v>3233</v>
      </c>
      <c r="B164" s="45" t="s">
        <v>69</v>
      </c>
      <c r="C164" s="64">
        <v>46453</v>
      </c>
      <c r="D164" s="64">
        <v>46453</v>
      </c>
      <c r="E164" s="64">
        <v>46453</v>
      </c>
      <c r="F164" s="65"/>
      <c r="G164" s="66">
        <v>50000</v>
      </c>
      <c r="H164" s="66">
        <v>50000</v>
      </c>
      <c r="I164" s="66">
        <v>50000</v>
      </c>
      <c r="J164" s="28">
        <v>4</v>
      </c>
      <c r="K164" s="24"/>
    </row>
    <row r="165" spans="1:11" x14ac:dyDescent="0.25">
      <c r="A165" s="53">
        <v>3234</v>
      </c>
      <c r="B165" s="45" t="s">
        <v>70</v>
      </c>
      <c r="C165" s="64">
        <v>1274139</v>
      </c>
      <c r="D165" s="64">
        <v>1274139</v>
      </c>
      <c r="E165" s="64">
        <v>1500000</v>
      </c>
      <c r="F165" s="65"/>
      <c r="G165" s="65">
        <v>1346800</v>
      </c>
      <c r="H165" s="65">
        <v>1346800</v>
      </c>
      <c r="I165" s="65">
        <v>1346800</v>
      </c>
      <c r="J165" s="28">
        <v>4</v>
      </c>
      <c r="K165" s="24"/>
    </row>
    <row r="166" spans="1:11" x14ac:dyDescent="0.25">
      <c r="A166" s="53">
        <v>3235</v>
      </c>
      <c r="B166" s="45" t="s">
        <v>79</v>
      </c>
      <c r="C166" s="64">
        <v>242219</v>
      </c>
      <c r="D166" s="64">
        <v>242219</v>
      </c>
      <c r="E166" s="64">
        <v>242219</v>
      </c>
      <c r="F166" s="65"/>
      <c r="G166" s="66">
        <v>279900</v>
      </c>
      <c r="H166" s="66">
        <v>279900</v>
      </c>
      <c r="I166" s="66">
        <v>279900</v>
      </c>
      <c r="J166" s="28">
        <v>4</v>
      </c>
      <c r="K166" s="24"/>
    </row>
    <row r="167" spans="1:11" x14ac:dyDescent="0.25">
      <c r="A167" s="53">
        <v>3236</v>
      </c>
      <c r="B167" s="45" t="s">
        <v>89</v>
      </c>
      <c r="C167" s="64">
        <v>759573</v>
      </c>
      <c r="D167" s="64">
        <v>759573</v>
      </c>
      <c r="E167" s="64">
        <v>759573</v>
      </c>
      <c r="F167" s="65"/>
      <c r="G167" s="66">
        <v>1100000</v>
      </c>
      <c r="H167" s="66">
        <v>1100000</v>
      </c>
      <c r="I167" s="66">
        <v>1100000</v>
      </c>
      <c r="J167" s="28">
        <v>4</v>
      </c>
      <c r="K167" s="24"/>
    </row>
    <row r="168" spans="1:11" x14ac:dyDescent="0.25">
      <c r="A168" s="53">
        <v>3237</v>
      </c>
      <c r="B168" s="45" t="s">
        <v>58</v>
      </c>
      <c r="C168" s="64">
        <v>424713</v>
      </c>
      <c r="D168" s="64">
        <v>424713</v>
      </c>
      <c r="E168" s="64">
        <v>424713</v>
      </c>
      <c r="F168" s="65"/>
      <c r="G168" s="66">
        <v>580700</v>
      </c>
      <c r="H168" s="66">
        <v>580700</v>
      </c>
      <c r="I168" s="66">
        <v>580700</v>
      </c>
      <c r="J168" s="28">
        <v>4</v>
      </c>
      <c r="K168" s="24"/>
    </row>
    <row r="169" spans="1:11" x14ac:dyDescent="0.25">
      <c r="A169" s="53">
        <v>3238</v>
      </c>
      <c r="B169" s="45" t="s">
        <v>90</v>
      </c>
      <c r="C169" s="64">
        <v>530891</v>
      </c>
      <c r="D169" s="64">
        <v>530891</v>
      </c>
      <c r="E169" s="64">
        <v>630000</v>
      </c>
      <c r="F169" s="65"/>
      <c r="G169" s="66">
        <v>1170000</v>
      </c>
      <c r="H169" s="66">
        <v>1170000</v>
      </c>
      <c r="I169" s="66">
        <v>1170000</v>
      </c>
      <c r="J169" s="28">
        <v>4</v>
      </c>
      <c r="K169" s="24"/>
    </row>
    <row r="170" spans="1:11" x14ac:dyDescent="0.25">
      <c r="A170" s="53">
        <v>3239</v>
      </c>
      <c r="B170" s="45" t="s">
        <v>71</v>
      </c>
      <c r="C170" s="64">
        <v>929060</v>
      </c>
      <c r="D170" s="64">
        <v>929060</v>
      </c>
      <c r="E170" s="64">
        <v>929060</v>
      </c>
      <c r="F170" s="65"/>
      <c r="G170" s="66">
        <v>1651000</v>
      </c>
      <c r="H170" s="66">
        <v>1651000</v>
      </c>
      <c r="I170" s="66">
        <v>1651000</v>
      </c>
      <c r="J170" s="28">
        <v>4</v>
      </c>
      <c r="K170" s="24"/>
    </row>
    <row r="171" spans="1:11" ht="28.5" x14ac:dyDescent="0.25">
      <c r="A171" s="41">
        <v>324</v>
      </c>
      <c r="B171" s="42" t="s">
        <v>91</v>
      </c>
      <c r="C171" s="20">
        <f t="shared" ref="C171:I171" si="79">C172</f>
        <v>2920</v>
      </c>
      <c r="D171" s="20">
        <f t="shared" si="79"/>
        <v>2920</v>
      </c>
      <c r="E171" s="20">
        <f t="shared" si="79"/>
        <v>2920</v>
      </c>
      <c r="F171" s="21"/>
      <c r="G171" s="43">
        <f t="shared" si="79"/>
        <v>2920</v>
      </c>
      <c r="H171" s="43">
        <f t="shared" si="79"/>
        <v>2920</v>
      </c>
      <c r="I171" s="43">
        <f t="shared" si="79"/>
        <v>2920</v>
      </c>
      <c r="J171" s="28">
        <v>3</v>
      </c>
      <c r="K171" s="24"/>
    </row>
    <row r="172" spans="1:11" ht="28.5" x14ac:dyDescent="0.25">
      <c r="A172" s="53">
        <v>3241</v>
      </c>
      <c r="B172" s="45" t="s">
        <v>91</v>
      </c>
      <c r="C172" s="64">
        <v>2920</v>
      </c>
      <c r="D172" s="64">
        <v>2920</v>
      </c>
      <c r="E172" s="64">
        <v>2920</v>
      </c>
      <c r="F172" s="65"/>
      <c r="G172" s="66">
        <v>2920</v>
      </c>
      <c r="H172" s="66">
        <v>2920</v>
      </c>
      <c r="I172" s="66">
        <v>2920</v>
      </c>
      <c r="J172" s="28">
        <v>4</v>
      </c>
      <c r="K172" s="24"/>
    </row>
    <row r="173" spans="1:11" x14ac:dyDescent="0.25">
      <c r="A173" s="41">
        <v>329</v>
      </c>
      <c r="B173" s="42" t="s">
        <v>72</v>
      </c>
      <c r="C173" s="20">
        <f t="shared" ref="C173:E173" si="80">SUM(C174:C180)</f>
        <v>832437</v>
      </c>
      <c r="D173" s="20">
        <f t="shared" si="80"/>
        <v>832437</v>
      </c>
      <c r="E173" s="20">
        <f t="shared" si="80"/>
        <v>832437</v>
      </c>
      <c r="F173" s="21"/>
      <c r="G173" s="43">
        <f t="shared" ref="G173:I173" si="81">SUM(G174:G180)</f>
        <v>1572973</v>
      </c>
      <c r="H173" s="43">
        <f t="shared" si="81"/>
        <v>1276573</v>
      </c>
      <c r="I173" s="43">
        <f t="shared" si="81"/>
        <v>1276573</v>
      </c>
      <c r="J173" s="28">
        <v>3</v>
      </c>
      <c r="K173" s="24"/>
    </row>
    <row r="174" spans="1:11" ht="28.5" x14ac:dyDescent="0.25">
      <c r="A174" s="53">
        <v>3291</v>
      </c>
      <c r="B174" s="45" t="s">
        <v>92</v>
      </c>
      <c r="C174" s="64">
        <v>4645</v>
      </c>
      <c r="D174" s="64">
        <v>4645</v>
      </c>
      <c r="E174" s="64">
        <v>4645</v>
      </c>
      <c r="F174" s="65"/>
      <c r="G174" s="66">
        <v>4645</v>
      </c>
      <c r="H174" s="66">
        <v>4645</v>
      </c>
      <c r="I174" s="66">
        <v>4645</v>
      </c>
      <c r="J174" s="28">
        <v>4</v>
      </c>
      <c r="K174" s="24"/>
    </row>
    <row r="175" spans="1:11" x14ac:dyDescent="0.25">
      <c r="A175" s="53">
        <v>3292</v>
      </c>
      <c r="B175" s="45" t="s">
        <v>93</v>
      </c>
      <c r="C175" s="64">
        <v>536598</v>
      </c>
      <c r="D175" s="64">
        <v>536598</v>
      </c>
      <c r="E175" s="64">
        <v>536598</v>
      </c>
      <c r="F175" s="65"/>
      <c r="G175" s="96">
        <v>509452</v>
      </c>
      <c r="H175" s="66">
        <v>509452</v>
      </c>
      <c r="I175" s="66">
        <v>509452</v>
      </c>
      <c r="J175" s="28">
        <v>4</v>
      </c>
      <c r="K175" s="24"/>
    </row>
    <row r="176" spans="1:11" x14ac:dyDescent="0.25">
      <c r="A176" s="53">
        <v>3293</v>
      </c>
      <c r="B176" s="45" t="s">
        <v>94</v>
      </c>
      <c r="C176" s="64">
        <v>4645</v>
      </c>
      <c r="D176" s="64">
        <v>4645</v>
      </c>
      <c r="E176" s="64">
        <v>4645</v>
      </c>
      <c r="F176" s="65"/>
      <c r="G176" s="66">
        <v>4645</v>
      </c>
      <c r="H176" s="66">
        <v>4645</v>
      </c>
      <c r="I176" s="66">
        <v>4645</v>
      </c>
      <c r="J176" s="28">
        <v>4</v>
      </c>
      <c r="K176" s="24"/>
    </row>
    <row r="177" spans="1:11" x14ac:dyDescent="0.25">
      <c r="A177" s="53">
        <v>3294</v>
      </c>
      <c r="B177" s="45" t="s">
        <v>95</v>
      </c>
      <c r="C177" s="64">
        <v>22563</v>
      </c>
      <c r="D177" s="64">
        <v>22563</v>
      </c>
      <c r="E177" s="64">
        <v>22563</v>
      </c>
      <c r="F177" s="65"/>
      <c r="G177" s="66">
        <v>25000</v>
      </c>
      <c r="H177" s="66">
        <v>25000</v>
      </c>
      <c r="I177" s="66">
        <v>25000</v>
      </c>
      <c r="J177" s="28">
        <v>4</v>
      </c>
      <c r="K177" s="24"/>
    </row>
    <row r="178" spans="1:11" x14ac:dyDescent="0.25">
      <c r="A178" s="53">
        <v>3295</v>
      </c>
      <c r="B178" s="45" t="s">
        <v>73</v>
      </c>
      <c r="C178" s="64">
        <v>123432</v>
      </c>
      <c r="D178" s="64">
        <v>123432</v>
      </c>
      <c r="E178" s="64">
        <v>123432</v>
      </c>
      <c r="F178" s="65"/>
      <c r="G178" s="66">
        <v>221400</v>
      </c>
      <c r="H178" s="66">
        <v>225000</v>
      </c>
      <c r="I178" s="66">
        <v>225000</v>
      </c>
      <c r="J178" s="28">
        <v>4</v>
      </c>
      <c r="K178" s="24"/>
    </row>
    <row r="179" spans="1:11" x14ac:dyDescent="0.25">
      <c r="A179" s="53">
        <v>3296</v>
      </c>
      <c r="B179" s="45" t="s">
        <v>96</v>
      </c>
      <c r="C179" s="64">
        <v>132723</v>
      </c>
      <c r="D179" s="64">
        <v>132723</v>
      </c>
      <c r="E179" s="64">
        <v>132723</v>
      </c>
      <c r="F179" s="65"/>
      <c r="G179" s="66">
        <v>800000</v>
      </c>
      <c r="H179" s="66">
        <v>500000</v>
      </c>
      <c r="I179" s="66">
        <v>500000</v>
      </c>
      <c r="J179" s="28">
        <v>4</v>
      </c>
      <c r="K179" s="24"/>
    </row>
    <row r="180" spans="1:11" x14ac:dyDescent="0.25">
      <c r="A180" s="53">
        <v>3299</v>
      </c>
      <c r="B180" s="45" t="s">
        <v>72</v>
      </c>
      <c r="C180" s="64">
        <v>7831</v>
      </c>
      <c r="D180" s="64">
        <v>7831</v>
      </c>
      <c r="E180" s="64">
        <v>7831</v>
      </c>
      <c r="F180" s="65"/>
      <c r="G180" s="66">
        <v>7831</v>
      </c>
      <c r="H180" s="66">
        <v>7831</v>
      </c>
      <c r="I180" s="66">
        <v>7831</v>
      </c>
      <c r="J180" s="28">
        <v>4</v>
      </c>
      <c r="K180" s="24"/>
    </row>
    <row r="181" spans="1:11" x14ac:dyDescent="0.25">
      <c r="A181" s="36">
        <v>34</v>
      </c>
      <c r="B181" s="49" t="s">
        <v>97</v>
      </c>
      <c r="C181" s="20">
        <f t="shared" ref="C181:I181" si="82">C182</f>
        <v>150111</v>
      </c>
      <c r="D181" s="20">
        <f t="shared" si="82"/>
        <v>150111</v>
      </c>
      <c r="E181" s="20">
        <f t="shared" si="82"/>
        <v>150111</v>
      </c>
      <c r="F181" s="21"/>
      <c r="G181" s="38">
        <f t="shared" si="82"/>
        <v>530601</v>
      </c>
      <c r="H181" s="38">
        <f t="shared" si="82"/>
        <v>406101</v>
      </c>
      <c r="I181" s="38">
        <f t="shared" si="82"/>
        <v>306101</v>
      </c>
      <c r="J181" s="28">
        <v>2</v>
      </c>
      <c r="K181" s="24"/>
    </row>
    <row r="182" spans="1:11" x14ac:dyDescent="0.25">
      <c r="A182" s="41">
        <v>343</v>
      </c>
      <c r="B182" s="42" t="s">
        <v>98</v>
      </c>
      <c r="C182" s="20">
        <f t="shared" ref="C182:E182" si="83">SUM(C183:C186)</f>
        <v>150111</v>
      </c>
      <c r="D182" s="20">
        <f t="shared" si="83"/>
        <v>150111</v>
      </c>
      <c r="E182" s="20">
        <f t="shared" si="83"/>
        <v>150111</v>
      </c>
      <c r="F182" s="21"/>
      <c r="G182" s="43">
        <f t="shared" ref="G182:I182" si="84">SUM(G183:G186)</f>
        <v>530601</v>
      </c>
      <c r="H182" s="43">
        <f t="shared" si="84"/>
        <v>406101</v>
      </c>
      <c r="I182" s="43">
        <f t="shared" si="84"/>
        <v>306101</v>
      </c>
      <c r="J182" s="28">
        <v>3</v>
      </c>
      <c r="K182" s="24"/>
    </row>
    <row r="183" spans="1:11" x14ac:dyDescent="0.25">
      <c r="A183" s="53">
        <v>3431</v>
      </c>
      <c r="B183" s="45" t="s">
        <v>99</v>
      </c>
      <c r="C183" s="64">
        <v>17254</v>
      </c>
      <c r="D183" s="64">
        <v>17254</v>
      </c>
      <c r="E183" s="64">
        <v>17254</v>
      </c>
      <c r="F183" s="65"/>
      <c r="G183" s="66">
        <v>6000</v>
      </c>
      <c r="H183" s="66">
        <v>6000</v>
      </c>
      <c r="I183" s="66">
        <v>6000</v>
      </c>
      <c r="J183" s="28">
        <v>4</v>
      </c>
      <c r="K183" s="24"/>
    </row>
    <row r="184" spans="1:11" ht="28.5" x14ac:dyDescent="0.25">
      <c r="A184" s="53">
        <v>3432</v>
      </c>
      <c r="B184" s="45" t="s">
        <v>105</v>
      </c>
      <c r="C184" s="64">
        <v>1</v>
      </c>
      <c r="D184" s="64">
        <v>1</v>
      </c>
      <c r="E184" s="64">
        <v>1</v>
      </c>
      <c r="F184" s="65"/>
      <c r="G184" s="66">
        <v>1</v>
      </c>
      <c r="H184" s="66">
        <v>1</v>
      </c>
      <c r="I184" s="66">
        <v>1</v>
      </c>
      <c r="J184" s="28">
        <v>4</v>
      </c>
      <c r="K184" s="24"/>
    </row>
    <row r="185" spans="1:11" x14ac:dyDescent="0.25">
      <c r="A185" s="53">
        <v>3433</v>
      </c>
      <c r="B185" s="45" t="s">
        <v>100</v>
      </c>
      <c r="C185" s="64">
        <v>132723</v>
      </c>
      <c r="D185" s="64">
        <v>132723</v>
      </c>
      <c r="E185" s="64">
        <v>132723</v>
      </c>
      <c r="F185" s="65"/>
      <c r="G185" s="66">
        <v>524500</v>
      </c>
      <c r="H185" s="66">
        <v>400000</v>
      </c>
      <c r="I185" s="66">
        <v>300000</v>
      </c>
      <c r="J185" s="28">
        <v>4</v>
      </c>
      <c r="K185" s="24"/>
    </row>
    <row r="186" spans="1:11" x14ac:dyDescent="0.25">
      <c r="A186" s="53">
        <v>3434</v>
      </c>
      <c r="B186" s="45" t="s">
        <v>101</v>
      </c>
      <c r="C186" s="64">
        <v>133</v>
      </c>
      <c r="D186" s="64">
        <v>133</v>
      </c>
      <c r="E186" s="64">
        <v>133</v>
      </c>
      <c r="F186" s="65"/>
      <c r="G186" s="66">
        <v>100</v>
      </c>
      <c r="H186" s="66">
        <v>100</v>
      </c>
      <c r="I186" s="66">
        <v>100</v>
      </c>
      <c r="J186" s="28">
        <v>4</v>
      </c>
      <c r="K186" s="24"/>
    </row>
    <row r="187" spans="1:11" x14ac:dyDescent="0.25">
      <c r="A187" s="36">
        <v>38</v>
      </c>
      <c r="B187" s="49" t="s">
        <v>102</v>
      </c>
      <c r="C187" s="20">
        <f t="shared" ref="C187:I188" si="85">C188</f>
        <v>132723</v>
      </c>
      <c r="D187" s="20">
        <f t="shared" si="85"/>
        <v>132723</v>
      </c>
      <c r="E187" s="20">
        <f t="shared" si="85"/>
        <v>132723</v>
      </c>
      <c r="F187" s="21"/>
      <c r="G187" s="38">
        <f t="shared" si="85"/>
        <v>945000</v>
      </c>
      <c r="H187" s="38">
        <f t="shared" si="85"/>
        <v>800000</v>
      </c>
      <c r="I187" s="38">
        <f t="shared" si="85"/>
        <v>800000</v>
      </c>
      <c r="J187" s="28">
        <v>2</v>
      </c>
      <c r="K187" s="24"/>
    </row>
    <row r="188" spans="1:11" x14ac:dyDescent="0.25">
      <c r="A188" s="41">
        <v>383</v>
      </c>
      <c r="B188" s="42" t="s">
        <v>103</v>
      </c>
      <c r="C188" s="20">
        <f t="shared" si="85"/>
        <v>132723</v>
      </c>
      <c r="D188" s="20">
        <f t="shared" si="85"/>
        <v>132723</v>
      </c>
      <c r="E188" s="20">
        <f t="shared" si="85"/>
        <v>132723</v>
      </c>
      <c r="F188" s="21"/>
      <c r="G188" s="43">
        <f t="shared" si="85"/>
        <v>945000</v>
      </c>
      <c r="H188" s="43">
        <f t="shared" si="85"/>
        <v>800000</v>
      </c>
      <c r="I188" s="43">
        <f t="shared" si="85"/>
        <v>800000</v>
      </c>
      <c r="J188" s="28">
        <v>3</v>
      </c>
      <c r="K188" s="24"/>
    </row>
    <row r="189" spans="1:11" x14ac:dyDescent="0.25">
      <c r="A189" s="53">
        <v>3834</v>
      </c>
      <c r="B189" s="45" t="s">
        <v>110</v>
      </c>
      <c r="C189" s="64">
        <v>132723</v>
      </c>
      <c r="D189" s="64">
        <v>132723</v>
      </c>
      <c r="E189" s="64">
        <v>132723</v>
      </c>
      <c r="F189" s="65"/>
      <c r="G189" s="66">
        <v>945000</v>
      </c>
      <c r="H189" s="66">
        <v>800000</v>
      </c>
      <c r="I189" s="66">
        <v>800000</v>
      </c>
      <c r="J189" s="28">
        <v>4</v>
      </c>
      <c r="K189" s="24"/>
    </row>
    <row r="190" spans="1:11" x14ac:dyDescent="0.25">
      <c r="A190" s="32">
        <v>52</v>
      </c>
      <c r="B190" s="33" t="s">
        <v>48</v>
      </c>
      <c r="C190" s="20">
        <f>C191+C197</f>
        <v>944482</v>
      </c>
      <c r="D190" s="20">
        <f>D191+D197</f>
        <v>944482</v>
      </c>
      <c r="E190" s="20">
        <f>E191+E197</f>
        <v>944482</v>
      </c>
      <c r="F190" s="21"/>
      <c r="G190" s="34">
        <f>G191+G197</f>
        <v>649183</v>
      </c>
      <c r="H190" s="34">
        <f>H191+H197</f>
        <v>649153</v>
      </c>
      <c r="I190" s="34">
        <f>I191+I197</f>
        <v>649153</v>
      </c>
      <c r="J190" s="28" t="s">
        <v>49</v>
      </c>
      <c r="K190" s="24"/>
    </row>
    <row r="191" spans="1:11" x14ac:dyDescent="0.25">
      <c r="A191" s="36">
        <v>31</v>
      </c>
      <c r="B191" s="49" t="s">
        <v>59</v>
      </c>
      <c r="C191" s="20">
        <f>C192+C195</f>
        <v>874073</v>
      </c>
      <c r="D191" s="20">
        <f>D192+D195</f>
        <v>874073</v>
      </c>
      <c r="E191" s="20">
        <f>E192+E195</f>
        <v>874073</v>
      </c>
      <c r="F191" s="21"/>
      <c r="G191" s="38">
        <f t="shared" ref="G191:I191" si="86">G192+G195</f>
        <v>590046</v>
      </c>
      <c r="H191" s="38">
        <f t="shared" si="86"/>
        <v>590046</v>
      </c>
      <c r="I191" s="38">
        <f t="shared" si="86"/>
        <v>590046</v>
      </c>
      <c r="J191" s="28">
        <v>2</v>
      </c>
      <c r="K191" s="24"/>
    </row>
    <row r="192" spans="1:11" x14ac:dyDescent="0.25">
      <c r="A192" s="41">
        <v>311</v>
      </c>
      <c r="B192" s="42" t="s">
        <v>60</v>
      </c>
      <c r="C192" s="20">
        <f>C193+C194</f>
        <v>803239</v>
      </c>
      <c r="D192" s="20">
        <f>D193+D194</f>
        <v>803239</v>
      </c>
      <c r="E192" s="20">
        <f>E193+E194</f>
        <v>803239</v>
      </c>
      <c r="F192" s="21"/>
      <c r="G192" s="43">
        <f t="shared" ref="G192:I192" si="87">G193+G194</f>
        <v>519212</v>
      </c>
      <c r="H192" s="43">
        <f t="shared" si="87"/>
        <v>519212</v>
      </c>
      <c r="I192" s="43">
        <f t="shared" si="87"/>
        <v>519212</v>
      </c>
      <c r="J192" s="28">
        <v>3</v>
      </c>
      <c r="K192" s="24"/>
    </row>
    <row r="193" spans="1:11" ht="45" x14ac:dyDescent="0.25">
      <c r="A193" s="53">
        <v>3111</v>
      </c>
      <c r="B193" s="74" t="s">
        <v>61</v>
      </c>
      <c r="C193" s="20">
        <v>519212</v>
      </c>
      <c r="D193" s="20">
        <v>519212</v>
      </c>
      <c r="E193" s="20">
        <v>519212</v>
      </c>
      <c r="F193" s="21"/>
      <c r="G193" s="82">
        <v>519212</v>
      </c>
      <c r="H193" s="82">
        <v>519212</v>
      </c>
      <c r="I193" s="82">
        <v>519212</v>
      </c>
      <c r="J193" s="28">
        <v>4</v>
      </c>
      <c r="K193" s="35" t="s">
        <v>130</v>
      </c>
    </row>
    <row r="194" spans="1:11" x14ac:dyDescent="0.25">
      <c r="A194" s="53">
        <v>3114</v>
      </c>
      <c r="B194" s="45" t="s">
        <v>106</v>
      </c>
      <c r="C194" s="20">
        <v>284027</v>
      </c>
      <c r="D194" s="20">
        <v>284027</v>
      </c>
      <c r="E194" s="20">
        <v>284027</v>
      </c>
      <c r="F194" s="21"/>
      <c r="G194" s="82"/>
      <c r="H194" s="82"/>
      <c r="I194" s="82"/>
      <c r="J194" s="28">
        <v>4</v>
      </c>
      <c r="K194" s="24"/>
    </row>
    <row r="195" spans="1:11" x14ac:dyDescent="0.25">
      <c r="A195" s="41">
        <v>313</v>
      </c>
      <c r="B195" s="42" t="s">
        <v>62</v>
      </c>
      <c r="C195" s="20">
        <f>C196</f>
        <v>70834</v>
      </c>
      <c r="D195" s="20">
        <f>D196</f>
        <v>70834</v>
      </c>
      <c r="E195" s="20">
        <f>E196</f>
        <v>70834</v>
      </c>
      <c r="F195" s="21"/>
      <c r="G195" s="43">
        <f t="shared" ref="G195:I195" si="88">G196</f>
        <v>70834</v>
      </c>
      <c r="H195" s="43">
        <f t="shared" si="88"/>
        <v>70834</v>
      </c>
      <c r="I195" s="43">
        <f t="shared" si="88"/>
        <v>70834</v>
      </c>
      <c r="J195" s="28">
        <v>3</v>
      </c>
      <c r="K195" s="24"/>
    </row>
    <row r="196" spans="1:11" x14ac:dyDescent="0.25">
      <c r="A196" s="53">
        <v>3132</v>
      </c>
      <c r="B196" s="54" t="s">
        <v>63</v>
      </c>
      <c r="C196" s="20">
        <v>70834</v>
      </c>
      <c r="D196" s="20">
        <v>70834</v>
      </c>
      <c r="E196" s="20">
        <v>70834</v>
      </c>
      <c r="F196" s="21"/>
      <c r="G196" s="82">
        <v>70834</v>
      </c>
      <c r="H196" s="82">
        <v>70834</v>
      </c>
      <c r="I196" s="82">
        <v>70834</v>
      </c>
      <c r="J196" s="28">
        <v>4</v>
      </c>
      <c r="K196" s="24"/>
    </row>
    <row r="197" spans="1:11" x14ac:dyDescent="0.25">
      <c r="A197" s="36">
        <v>32</v>
      </c>
      <c r="B197" s="49" t="s">
        <v>56</v>
      </c>
      <c r="C197" s="20">
        <f>C198+C201</f>
        <v>70409</v>
      </c>
      <c r="D197" s="20">
        <f t="shared" ref="D197:E197" si="89">D198+D201</f>
        <v>70409</v>
      </c>
      <c r="E197" s="20">
        <f t="shared" si="89"/>
        <v>70409</v>
      </c>
      <c r="F197" s="21"/>
      <c r="G197" s="38">
        <f>G198+G201</f>
        <v>59137</v>
      </c>
      <c r="H197" s="38">
        <f t="shared" ref="H197:I197" si="90">H198+H201</f>
        <v>59107</v>
      </c>
      <c r="I197" s="38">
        <f t="shared" si="90"/>
        <v>59107</v>
      </c>
      <c r="J197" s="28">
        <v>2</v>
      </c>
      <c r="K197" s="24"/>
    </row>
    <row r="198" spans="1:11" x14ac:dyDescent="0.25">
      <c r="A198" s="41">
        <v>321</v>
      </c>
      <c r="B198" s="42" t="s">
        <v>64</v>
      </c>
      <c r="C198" s="20">
        <f t="shared" ref="C198:E198" si="91">C200+C199</f>
        <v>44993</v>
      </c>
      <c r="D198" s="20">
        <f t="shared" si="91"/>
        <v>44993</v>
      </c>
      <c r="E198" s="20">
        <f t="shared" si="91"/>
        <v>44993</v>
      </c>
      <c r="F198" s="21"/>
      <c r="G198" s="43">
        <f t="shared" ref="G198:I198" si="92">G200+G199</f>
        <v>44860</v>
      </c>
      <c r="H198" s="43">
        <f t="shared" si="92"/>
        <v>44860</v>
      </c>
      <c r="I198" s="43">
        <f t="shared" si="92"/>
        <v>44860</v>
      </c>
      <c r="J198" s="28">
        <v>3</v>
      </c>
      <c r="K198" s="24"/>
    </row>
    <row r="199" spans="1:11" x14ac:dyDescent="0.25">
      <c r="A199" s="44">
        <v>3211</v>
      </c>
      <c r="B199" s="45" t="s">
        <v>77</v>
      </c>
      <c r="C199" s="20">
        <v>133</v>
      </c>
      <c r="D199" s="20">
        <v>133</v>
      </c>
      <c r="E199" s="20">
        <v>133</v>
      </c>
      <c r="F199" s="21"/>
      <c r="G199" s="21"/>
      <c r="H199" s="21"/>
      <c r="I199" s="21"/>
      <c r="J199" s="28">
        <v>4</v>
      </c>
      <c r="K199" s="24"/>
    </row>
    <row r="200" spans="1:11" ht="28.5" x14ac:dyDescent="0.25">
      <c r="A200" s="53">
        <v>3212</v>
      </c>
      <c r="B200" s="54" t="s">
        <v>65</v>
      </c>
      <c r="C200" s="20">
        <v>44860</v>
      </c>
      <c r="D200" s="20">
        <v>44860</v>
      </c>
      <c r="E200" s="20">
        <v>44860</v>
      </c>
      <c r="F200" s="21"/>
      <c r="G200" s="82">
        <v>44860</v>
      </c>
      <c r="H200" s="82">
        <v>44860</v>
      </c>
      <c r="I200" s="82">
        <v>44860</v>
      </c>
      <c r="J200" s="28">
        <v>4</v>
      </c>
      <c r="K200" s="24"/>
    </row>
    <row r="201" spans="1:11" x14ac:dyDescent="0.25">
      <c r="A201" s="41">
        <v>323</v>
      </c>
      <c r="B201" s="42" t="s">
        <v>57</v>
      </c>
      <c r="C201" s="20">
        <f t="shared" ref="C201:E201" si="93">SUM(C202:C204)</f>
        <v>25416</v>
      </c>
      <c r="D201" s="20">
        <f t="shared" si="93"/>
        <v>25416</v>
      </c>
      <c r="E201" s="20">
        <f t="shared" si="93"/>
        <v>25416</v>
      </c>
      <c r="F201" s="21"/>
      <c r="G201" s="43">
        <f t="shared" ref="G201:I201" si="94">SUM(G202:G204)</f>
        <v>14277</v>
      </c>
      <c r="H201" s="43">
        <f t="shared" si="94"/>
        <v>14247</v>
      </c>
      <c r="I201" s="43">
        <f t="shared" si="94"/>
        <v>14247</v>
      </c>
      <c r="J201" s="28">
        <v>3</v>
      </c>
      <c r="K201" s="24"/>
    </row>
    <row r="202" spans="1:11" x14ac:dyDescent="0.25">
      <c r="A202" s="53">
        <v>3237</v>
      </c>
      <c r="B202" s="45" t="s">
        <v>58</v>
      </c>
      <c r="C202" s="64">
        <v>21169</v>
      </c>
      <c r="D202" s="64">
        <v>21169</v>
      </c>
      <c r="E202" s="64">
        <v>21169</v>
      </c>
      <c r="F202" s="65"/>
      <c r="G202" s="66">
        <v>10000</v>
      </c>
      <c r="H202" s="66">
        <v>10000</v>
      </c>
      <c r="I202" s="66">
        <v>10000</v>
      </c>
      <c r="J202" s="28">
        <v>4</v>
      </c>
      <c r="K202" s="24"/>
    </row>
    <row r="203" spans="1:11" x14ac:dyDescent="0.25">
      <c r="A203" s="53">
        <v>3238</v>
      </c>
      <c r="B203" s="45" t="s">
        <v>90</v>
      </c>
      <c r="C203" s="64">
        <v>133</v>
      </c>
      <c r="D203" s="64">
        <v>133</v>
      </c>
      <c r="E203" s="64">
        <v>133</v>
      </c>
      <c r="F203" s="65"/>
      <c r="G203" s="66">
        <v>133</v>
      </c>
      <c r="H203" s="66">
        <v>133</v>
      </c>
      <c r="I203" s="66">
        <v>133</v>
      </c>
      <c r="J203" s="28">
        <v>4</v>
      </c>
      <c r="K203" s="24"/>
    </row>
    <row r="204" spans="1:11" x14ac:dyDescent="0.25">
      <c r="A204" s="53">
        <v>3239</v>
      </c>
      <c r="B204" s="45" t="s">
        <v>71</v>
      </c>
      <c r="C204" s="64">
        <v>4114</v>
      </c>
      <c r="D204" s="64">
        <v>4114</v>
      </c>
      <c r="E204" s="64">
        <v>4114</v>
      </c>
      <c r="F204" s="65"/>
      <c r="G204" s="66">
        <v>4144</v>
      </c>
      <c r="H204" s="66">
        <v>4114</v>
      </c>
      <c r="I204" s="66">
        <v>4114</v>
      </c>
      <c r="J204" s="28">
        <v>4</v>
      </c>
      <c r="K204" s="24"/>
    </row>
    <row r="205" spans="1:11" x14ac:dyDescent="0.25">
      <c r="A205" s="32">
        <v>61</v>
      </c>
      <c r="B205" s="33" t="s">
        <v>52</v>
      </c>
      <c r="C205" s="20">
        <f>C206+C209</f>
        <v>139890</v>
      </c>
      <c r="D205" s="20">
        <f>D206+D209</f>
        <v>139890</v>
      </c>
      <c r="E205" s="20">
        <f>E206+E209</f>
        <v>139890</v>
      </c>
      <c r="F205" s="21"/>
      <c r="G205" s="34">
        <f>G206+G209</f>
        <v>131695</v>
      </c>
      <c r="H205" s="34">
        <f>H206+H209</f>
        <v>131695</v>
      </c>
      <c r="I205" s="34">
        <f>I206+I209</f>
        <v>131695</v>
      </c>
      <c r="J205" s="28" t="s">
        <v>53</v>
      </c>
      <c r="K205" s="24"/>
    </row>
    <row r="206" spans="1:11" x14ac:dyDescent="0.25">
      <c r="A206" s="36">
        <v>31</v>
      </c>
      <c r="B206" s="49" t="s">
        <v>59</v>
      </c>
      <c r="C206" s="20">
        <f t="shared" ref="C206:I207" si="95">C207</f>
        <v>9025</v>
      </c>
      <c r="D206" s="20">
        <f t="shared" si="95"/>
        <v>9025</v>
      </c>
      <c r="E206" s="20">
        <f t="shared" si="95"/>
        <v>9025</v>
      </c>
      <c r="F206" s="21"/>
      <c r="G206" s="38">
        <f t="shared" si="95"/>
        <v>3500</v>
      </c>
      <c r="H206" s="38">
        <f t="shared" si="95"/>
        <v>3500</v>
      </c>
      <c r="I206" s="38">
        <f t="shared" si="95"/>
        <v>3500</v>
      </c>
      <c r="J206" s="28">
        <v>2</v>
      </c>
      <c r="K206" s="24"/>
    </row>
    <row r="207" spans="1:11" x14ac:dyDescent="0.25">
      <c r="A207" s="41">
        <v>311</v>
      </c>
      <c r="B207" s="42" t="s">
        <v>60</v>
      </c>
      <c r="C207" s="20">
        <f t="shared" si="95"/>
        <v>9025</v>
      </c>
      <c r="D207" s="20">
        <f t="shared" si="95"/>
        <v>9025</v>
      </c>
      <c r="E207" s="20">
        <f t="shared" si="95"/>
        <v>9025</v>
      </c>
      <c r="F207" s="21"/>
      <c r="G207" s="43">
        <f t="shared" si="95"/>
        <v>3500</v>
      </c>
      <c r="H207" s="43">
        <f t="shared" si="95"/>
        <v>3500</v>
      </c>
      <c r="I207" s="43">
        <f t="shared" si="95"/>
        <v>3500</v>
      </c>
      <c r="J207" s="28">
        <v>3</v>
      </c>
      <c r="K207" s="24"/>
    </row>
    <row r="208" spans="1:11" x14ac:dyDescent="0.25">
      <c r="A208" s="53">
        <v>3111</v>
      </c>
      <c r="B208" s="45" t="s">
        <v>61</v>
      </c>
      <c r="C208" s="20">
        <v>9025</v>
      </c>
      <c r="D208" s="20">
        <v>9025</v>
      </c>
      <c r="E208" s="20">
        <v>9025</v>
      </c>
      <c r="F208" s="21"/>
      <c r="G208" s="21">
        <v>3500</v>
      </c>
      <c r="H208" s="21">
        <v>3500</v>
      </c>
      <c r="I208" s="21">
        <v>3500</v>
      </c>
      <c r="J208" s="28">
        <v>4</v>
      </c>
      <c r="K208" s="24"/>
    </row>
    <row r="209" spans="1:11" x14ac:dyDescent="0.25">
      <c r="A209" s="36">
        <v>32</v>
      </c>
      <c r="B209" s="49" t="s">
        <v>56</v>
      </c>
      <c r="C209" s="20">
        <f>C210+C213+C218+C225</f>
        <v>130865</v>
      </c>
      <c r="D209" s="20">
        <f t="shared" ref="D209:E209" si="96">D210+D213+D218+D225</f>
        <v>130865</v>
      </c>
      <c r="E209" s="20">
        <f t="shared" si="96"/>
        <v>130865</v>
      </c>
      <c r="F209" s="21"/>
      <c r="G209" s="38">
        <f>G210+G213+G218+G225</f>
        <v>128195</v>
      </c>
      <c r="H209" s="38">
        <f t="shared" ref="H209:I209" si="97">H210+H213+H218+H225</f>
        <v>128195</v>
      </c>
      <c r="I209" s="38">
        <f t="shared" si="97"/>
        <v>128195</v>
      </c>
      <c r="J209" s="28">
        <v>2</v>
      </c>
      <c r="K209" s="24"/>
    </row>
    <row r="210" spans="1:11" x14ac:dyDescent="0.25">
      <c r="A210" s="41">
        <v>321</v>
      </c>
      <c r="B210" s="42" t="s">
        <v>64</v>
      </c>
      <c r="C210" s="20">
        <f>SUM(C211:C212)</f>
        <v>70872</v>
      </c>
      <c r="D210" s="20">
        <f>SUM(D211:D212)</f>
        <v>70872</v>
      </c>
      <c r="E210" s="20">
        <f>SUM(E211:E212)</f>
        <v>70872</v>
      </c>
      <c r="F210" s="21"/>
      <c r="G210" s="43">
        <f>SUM(G211:G212)</f>
        <v>85000</v>
      </c>
      <c r="H210" s="43">
        <f>SUM(H211:H212)</f>
        <v>85000</v>
      </c>
      <c r="I210" s="43">
        <f>SUM(I211:I212)</f>
        <v>85000</v>
      </c>
      <c r="J210" s="28">
        <v>3</v>
      </c>
      <c r="K210" s="24"/>
    </row>
    <row r="211" spans="1:11" x14ac:dyDescent="0.25">
      <c r="A211" s="53">
        <v>3211</v>
      </c>
      <c r="B211" s="45" t="s">
        <v>77</v>
      </c>
      <c r="C211" s="64">
        <v>31587</v>
      </c>
      <c r="D211" s="64">
        <v>31587</v>
      </c>
      <c r="E211" s="64">
        <v>31587</v>
      </c>
      <c r="F211" s="65"/>
      <c r="G211" s="66">
        <v>60000</v>
      </c>
      <c r="H211" s="66">
        <v>60000</v>
      </c>
      <c r="I211" s="66">
        <v>60000</v>
      </c>
      <c r="J211" s="28">
        <v>4</v>
      </c>
      <c r="K211" s="24"/>
    </row>
    <row r="212" spans="1:11" x14ac:dyDescent="0.25">
      <c r="A212" s="53">
        <v>3213</v>
      </c>
      <c r="B212" s="45" t="s">
        <v>66</v>
      </c>
      <c r="C212" s="64">
        <v>39285</v>
      </c>
      <c r="D212" s="64">
        <v>39285</v>
      </c>
      <c r="E212" s="64">
        <v>39285</v>
      </c>
      <c r="F212" s="65"/>
      <c r="G212" s="66">
        <v>25000</v>
      </c>
      <c r="H212" s="66">
        <v>25000</v>
      </c>
      <c r="I212" s="66">
        <v>25000</v>
      </c>
      <c r="J212" s="28">
        <v>4</v>
      </c>
      <c r="K212" s="24"/>
    </row>
    <row r="213" spans="1:11" x14ac:dyDescent="0.25">
      <c r="A213" s="41">
        <v>322</v>
      </c>
      <c r="B213" s="42" t="s">
        <v>67</v>
      </c>
      <c r="C213" s="20">
        <f t="shared" ref="C213:E213" si="98">SUM(C214:C217)</f>
        <v>39153</v>
      </c>
      <c r="D213" s="20">
        <f t="shared" si="98"/>
        <v>39153</v>
      </c>
      <c r="E213" s="20">
        <f t="shared" si="98"/>
        <v>39153</v>
      </c>
      <c r="F213" s="21"/>
      <c r="G213" s="43">
        <f t="shared" ref="G213:I213" si="99">SUM(G214:G217)</f>
        <v>27745</v>
      </c>
      <c r="H213" s="43">
        <f t="shared" si="99"/>
        <v>27745</v>
      </c>
      <c r="I213" s="43">
        <f t="shared" si="99"/>
        <v>27745</v>
      </c>
      <c r="J213" s="28">
        <v>3</v>
      </c>
      <c r="K213" s="24"/>
    </row>
    <row r="214" spans="1:11" x14ac:dyDescent="0.25">
      <c r="A214" s="53">
        <v>3221</v>
      </c>
      <c r="B214" s="45" t="s">
        <v>68</v>
      </c>
      <c r="C214" s="64">
        <v>9954</v>
      </c>
      <c r="D214" s="64">
        <v>9954</v>
      </c>
      <c r="E214" s="64">
        <v>9954</v>
      </c>
      <c r="F214" s="65"/>
      <c r="G214" s="66">
        <v>1000</v>
      </c>
      <c r="H214" s="66">
        <v>1000</v>
      </c>
      <c r="I214" s="66">
        <v>1000</v>
      </c>
      <c r="J214" s="28">
        <v>4</v>
      </c>
      <c r="K214" s="24"/>
    </row>
    <row r="215" spans="1:11" x14ac:dyDescent="0.25">
      <c r="A215" s="53">
        <v>3222</v>
      </c>
      <c r="B215" s="45" t="s">
        <v>78</v>
      </c>
      <c r="C215" s="64">
        <v>26545</v>
      </c>
      <c r="D215" s="64">
        <v>26545</v>
      </c>
      <c r="E215" s="64">
        <v>26545</v>
      </c>
      <c r="F215" s="65"/>
      <c r="G215" s="66">
        <v>26545</v>
      </c>
      <c r="H215" s="66">
        <v>26545</v>
      </c>
      <c r="I215" s="66">
        <v>26545</v>
      </c>
      <c r="J215" s="28">
        <v>4</v>
      </c>
      <c r="K215" s="24"/>
    </row>
    <row r="216" spans="1:11" ht="28.5" x14ac:dyDescent="0.25">
      <c r="A216" s="53">
        <v>3224</v>
      </c>
      <c r="B216" s="45" t="s">
        <v>85</v>
      </c>
      <c r="C216" s="64">
        <v>1327</v>
      </c>
      <c r="D216" s="64">
        <v>1327</v>
      </c>
      <c r="E216" s="64">
        <v>1327</v>
      </c>
      <c r="F216" s="65"/>
      <c r="G216" s="66">
        <v>100</v>
      </c>
      <c r="H216" s="66">
        <v>100</v>
      </c>
      <c r="I216" s="66">
        <v>100</v>
      </c>
      <c r="J216" s="28">
        <v>4</v>
      </c>
      <c r="K216" s="24"/>
    </row>
    <row r="217" spans="1:11" x14ac:dyDescent="0.25">
      <c r="A217" s="53">
        <v>3225</v>
      </c>
      <c r="B217" s="45" t="s">
        <v>86</v>
      </c>
      <c r="C217" s="64">
        <v>1327</v>
      </c>
      <c r="D217" s="64">
        <v>1327</v>
      </c>
      <c r="E217" s="64">
        <v>1327</v>
      </c>
      <c r="F217" s="65"/>
      <c r="G217" s="66">
        <v>100</v>
      </c>
      <c r="H217" s="66">
        <v>100</v>
      </c>
      <c r="I217" s="66">
        <v>100</v>
      </c>
      <c r="J217" s="28">
        <v>4</v>
      </c>
      <c r="K217" s="24"/>
    </row>
    <row r="218" spans="1:11" x14ac:dyDescent="0.25">
      <c r="A218" s="41">
        <v>323</v>
      </c>
      <c r="B218" s="42" t="s">
        <v>57</v>
      </c>
      <c r="C218" s="20">
        <f t="shared" ref="C218:E218" si="100">SUM(C219:C224)</f>
        <v>19910</v>
      </c>
      <c r="D218" s="20">
        <f t="shared" si="100"/>
        <v>19910</v>
      </c>
      <c r="E218" s="20">
        <f t="shared" si="100"/>
        <v>19910</v>
      </c>
      <c r="F218" s="21"/>
      <c r="G218" s="43">
        <f t="shared" ref="G218:I218" si="101">SUM(G219:G224)</f>
        <v>15150</v>
      </c>
      <c r="H218" s="43">
        <f t="shared" si="101"/>
        <v>15150</v>
      </c>
      <c r="I218" s="43">
        <f t="shared" si="101"/>
        <v>15150</v>
      </c>
      <c r="J218" s="28">
        <v>3</v>
      </c>
      <c r="K218" s="24"/>
    </row>
    <row r="219" spans="1:11" x14ac:dyDescent="0.25">
      <c r="A219" s="53">
        <v>3231</v>
      </c>
      <c r="B219" s="45" t="s">
        <v>87</v>
      </c>
      <c r="C219" s="64">
        <v>664</v>
      </c>
      <c r="D219" s="64">
        <v>664</v>
      </c>
      <c r="E219" s="64">
        <v>664</v>
      </c>
      <c r="F219" s="65"/>
      <c r="G219" s="66">
        <v>100</v>
      </c>
      <c r="H219" s="66">
        <v>100</v>
      </c>
      <c r="I219" s="66">
        <v>100</v>
      </c>
      <c r="J219" s="28">
        <v>4</v>
      </c>
      <c r="K219" s="24"/>
    </row>
    <row r="220" spans="1:11" x14ac:dyDescent="0.25">
      <c r="A220" s="53">
        <v>3232</v>
      </c>
      <c r="B220" s="45" t="s">
        <v>88</v>
      </c>
      <c r="C220" s="64">
        <v>6636</v>
      </c>
      <c r="D220" s="64">
        <v>6636</v>
      </c>
      <c r="E220" s="64">
        <v>6636</v>
      </c>
      <c r="F220" s="65"/>
      <c r="G220" s="66">
        <v>1000</v>
      </c>
      <c r="H220" s="66">
        <v>1000</v>
      </c>
      <c r="I220" s="66">
        <v>1000</v>
      </c>
      <c r="J220" s="28">
        <v>4</v>
      </c>
      <c r="K220" s="24"/>
    </row>
    <row r="221" spans="1:11" x14ac:dyDescent="0.25">
      <c r="A221" s="53">
        <v>3233</v>
      </c>
      <c r="B221" s="45" t="s">
        <v>69</v>
      </c>
      <c r="C221" s="64">
        <v>664</v>
      </c>
      <c r="D221" s="64">
        <v>664</v>
      </c>
      <c r="E221" s="64">
        <v>664</v>
      </c>
      <c r="F221" s="65"/>
      <c r="G221" s="66">
        <v>100</v>
      </c>
      <c r="H221" s="66">
        <v>100</v>
      </c>
      <c r="I221" s="66">
        <v>100</v>
      </c>
      <c r="J221" s="28">
        <v>4</v>
      </c>
      <c r="K221" s="24"/>
    </row>
    <row r="222" spans="1:11" x14ac:dyDescent="0.25">
      <c r="A222" s="53">
        <v>3237</v>
      </c>
      <c r="B222" s="45" t="s">
        <v>58</v>
      </c>
      <c r="C222" s="64">
        <v>664</v>
      </c>
      <c r="D222" s="64">
        <v>664</v>
      </c>
      <c r="E222" s="64">
        <v>664</v>
      </c>
      <c r="F222" s="65"/>
      <c r="G222" s="66">
        <v>100</v>
      </c>
      <c r="H222" s="66">
        <v>100</v>
      </c>
      <c r="I222" s="66">
        <v>100</v>
      </c>
      <c r="J222" s="28">
        <v>4</v>
      </c>
      <c r="K222" s="24"/>
    </row>
    <row r="223" spans="1:11" x14ac:dyDescent="0.25">
      <c r="A223" s="53">
        <v>3238</v>
      </c>
      <c r="B223" s="45" t="s">
        <v>90</v>
      </c>
      <c r="C223" s="64">
        <v>664</v>
      </c>
      <c r="D223" s="64">
        <v>664</v>
      </c>
      <c r="E223" s="64">
        <v>664</v>
      </c>
      <c r="F223" s="65"/>
      <c r="G223" s="66">
        <v>100</v>
      </c>
      <c r="H223" s="66">
        <v>100</v>
      </c>
      <c r="I223" s="66">
        <v>100</v>
      </c>
      <c r="J223" s="28">
        <v>4</v>
      </c>
      <c r="K223" s="24"/>
    </row>
    <row r="224" spans="1:11" x14ac:dyDescent="0.25">
      <c r="A224" s="53">
        <v>3239</v>
      </c>
      <c r="B224" s="45" t="s">
        <v>71</v>
      </c>
      <c r="C224" s="64">
        <v>10618</v>
      </c>
      <c r="D224" s="64">
        <v>10618</v>
      </c>
      <c r="E224" s="64">
        <v>10618</v>
      </c>
      <c r="F224" s="65"/>
      <c r="G224" s="66">
        <v>13750</v>
      </c>
      <c r="H224" s="66">
        <v>13750</v>
      </c>
      <c r="I224" s="66">
        <v>13750</v>
      </c>
      <c r="J224" s="28">
        <v>4</v>
      </c>
      <c r="K224" s="24"/>
    </row>
    <row r="225" spans="1:11" x14ac:dyDescent="0.25">
      <c r="A225" s="41">
        <v>329</v>
      </c>
      <c r="B225" s="42" t="s">
        <v>72</v>
      </c>
      <c r="C225" s="20">
        <f t="shared" ref="C225:E225" si="102">SUM(C226:C228)</f>
        <v>930</v>
      </c>
      <c r="D225" s="20">
        <f t="shared" si="102"/>
        <v>930</v>
      </c>
      <c r="E225" s="20">
        <f t="shared" si="102"/>
        <v>930</v>
      </c>
      <c r="F225" s="21"/>
      <c r="G225" s="43">
        <f t="shared" ref="G225:I225" si="103">SUM(G226:G228)</f>
        <v>300</v>
      </c>
      <c r="H225" s="43">
        <f t="shared" si="103"/>
        <v>300</v>
      </c>
      <c r="I225" s="43">
        <f t="shared" si="103"/>
        <v>300</v>
      </c>
      <c r="J225" s="28">
        <v>3</v>
      </c>
      <c r="K225" s="24"/>
    </row>
    <row r="226" spans="1:11" x14ac:dyDescent="0.25">
      <c r="A226" s="53">
        <v>3292</v>
      </c>
      <c r="B226" s="45" t="s">
        <v>93</v>
      </c>
      <c r="C226" s="64">
        <v>133</v>
      </c>
      <c r="D226" s="64">
        <v>133</v>
      </c>
      <c r="E226" s="64">
        <v>133</v>
      </c>
      <c r="F226" s="65"/>
      <c r="G226" s="66">
        <v>0</v>
      </c>
      <c r="H226" s="66">
        <v>0</v>
      </c>
      <c r="I226" s="66">
        <v>0</v>
      </c>
      <c r="J226" s="28">
        <v>4</v>
      </c>
      <c r="K226" s="24"/>
    </row>
    <row r="227" spans="1:11" x14ac:dyDescent="0.25">
      <c r="A227" s="53">
        <v>3293</v>
      </c>
      <c r="B227" s="45" t="s">
        <v>94</v>
      </c>
      <c r="C227" s="64">
        <v>133</v>
      </c>
      <c r="D227" s="64">
        <v>133</v>
      </c>
      <c r="E227" s="64">
        <v>133</v>
      </c>
      <c r="F227" s="65"/>
      <c r="G227" s="66">
        <v>100</v>
      </c>
      <c r="H227" s="66">
        <v>100</v>
      </c>
      <c r="I227" s="66">
        <v>100</v>
      </c>
      <c r="J227" s="28">
        <v>4</v>
      </c>
      <c r="K227" s="24"/>
    </row>
    <row r="228" spans="1:11" x14ac:dyDescent="0.25">
      <c r="A228" s="53">
        <v>3294</v>
      </c>
      <c r="B228" s="45" t="s">
        <v>95</v>
      </c>
      <c r="C228" s="64">
        <v>664</v>
      </c>
      <c r="D228" s="64">
        <v>664</v>
      </c>
      <c r="E228" s="64">
        <v>664</v>
      </c>
      <c r="F228" s="65"/>
      <c r="G228" s="66">
        <v>200</v>
      </c>
      <c r="H228" s="66">
        <v>200</v>
      </c>
      <c r="I228" s="66">
        <v>200</v>
      </c>
      <c r="J228" s="28">
        <v>4</v>
      </c>
      <c r="K228" s="24"/>
    </row>
    <row r="229" spans="1:11" ht="75" x14ac:dyDescent="0.25">
      <c r="A229" s="29" t="s">
        <v>107</v>
      </c>
      <c r="B229" s="101" t="s">
        <v>108</v>
      </c>
      <c r="C229" s="20">
        <f t="shared" ref="C229:E229" si="104">C230</f>
        <v>93167</v>
      </c>
      <c r="D229" s="20">
        <f t="shared" si="104"/>
        <v>93167</v>
      </c>
      <c r="E229" s="20">
        <f t="shared" si="104"/>
        <v>99833</v>
      </c>
      <c r="F229" s="21"/>
      <c r="G229" s="31">
        <f>G230</f>
        <v>137667</v>
      </c>
      <c r="H229" s="31">
        <f>H230</f>
        <v>137667</v>
      </c>
      <c r="I229" s="31">
        <f>I230</f>
        <v>144333</v>
      </c>
      <c r="J229" s="28" t="s">
        <v>17</v>
      </c>
      <c r="K229" s="102" t="s">
        <v>111</v>
      </c>
    </row>
    <row r="230" spans="1:11" x14ac:dyDescent="0.25">
      <c r="A230" s="32">
        <v>11</v>
      </c>
      <c r="B230" s="33" t="s">
        <v>18</v>
      </c>
      <c r="C230" s="20">
        <f t="shared" ref="C230:E230" si="105">C231+C243</f>
        <v>93167</v>
      </c>
      <c r="D230" s="20">
        <f t="shared" si="105"/>
        <v>93167</v>
      </c>
      <c r="E230" s="20">
        <f t="shared" si="105"/>
        <v>99833</v>
      </c>
      <c r="F230" s="21"/>
      <c r="G230" s="34">
        <f>G231+G243</f>
        <v>137667</v>
      </c>
      <c r="H230" s="34">
        <f t="shared" ref="H230:I230" si="106">H231+H243</f>
        <v>137667</v>
      </c>
      <c r="I230" s="34">
        <f t="shared" si="106"/>
        <v>144333</v>
      </c>
      <c r="J230" s="28" t="s">
        <v>19</v>
      </c>
      <c r="K230" s="24"/>
    </row>
    <row r="231" spans="1:11" x14ac:dyDescent="0.25">
      <c r="A231" s="36">
        <v>32</v>
      </c>
      <c r="B231" s="49" t="s">
        <v>56</v>
      </c>
      <c r="C231" s="20">
        <f t="shared" ref="C231:E231" si="107">C232+C234+C238</f>
        <v>92167</v>
      </c>
      <c r="D231" s="20">
        <f t="shared" si="107"/>
        <v>92167</v>
      </c>
      <c r="E231" s="20">
        <f t="shared" si="107"/>
        <v>98833</v>
      </c>
      <c r="F231" s="21"/>
      <c r="G231" s="38">
        <f t="shared" ref="G231:I231" si="108">G232+G234+G238</f>
        <v>136667</v>
      </c>
      <c r="H231" s="38">
        <f t="shared" si="108"/>
        <v>136667</v>
      </c>
      <c r="I231" s="38">
        <f t="shared" si="108"/>
        <v>143333</v>
      </c>
      <c r="J231" s="28">
        <v>2</v>
      </c>
      <c r="K231" s="24"/>
    </row>
    <row r="232" spans="1:11" x14ac:dyDescent="0.25">
      <c r="A232" s="41">
        <v>321</v>
      </c>
      <c r="B232" s="42" t="s">
        <v>64</v>
      </c>
      <c r="C232" s="20">
        <f t="shared" ref="C232:I232" si="109">C233</f>
        <v>23333</v>
      </c>
      <c r="D232" s="20">
        <f t="shared" si="109"/>
        <v>23333</v>
      </c>
      <c r="E232" s="20">
        <f t="shared" si="109"/>
        <v>23333</v>
      </c>
      <c r="F232" s="21"/>
      <c r="G232" s="43">
        <f t="shared" si="109"/>
        <v>51333</v>
      </c>
      <c r="H232" s="43">
        <f t="shared" si="109"/>
        <v>51333</v>
      </c>
      <c r="I232" s="43">
        <f t="shared" si="109"/>
        <v>51333</v>
      </c>
      <c r="J232" s="28">
        <v>3</v>
      </c>
      <c r="K232" s="24"/>
    </row>
    <row r="233" spans="1:11" ht="45" x14ac:dyDescent="0.25">
      <c r="A233" s="53">
        <v>3211</v>
      </c>
      <c r="B233" s="74" t="s">
        <v>77</v>
      </c>
      <c r="C233" s="64">
        <v>23333</v>
      </c>
      <c r="D233" s="64">
        <v>23333</v>
      </c>
      <c r="E233" s="64">
        <v>23333</v>
      </c>
      <c r="F233" s="65"/>
      <c r="G233" s="66">
        <v>51333</v>
      </c>
      <c r="H233" s="66">
        <v>51333</v>
      </c>
      <c r="I233" s="66">
        <v>51333</v>
      </c>
      <c r="J233" s="28">
        <v>4</v>
      </c>
      <c r="K233" s="97" t="s">
        <v>112</v>
      </c>
    </row>
    <row r="234" spans="1:11" x14ac:dyDescent="0.25">
      <c r="A234" s="41">
        <v>322</v>
      </c>
      <c r="B234" s="73" t="s">
        <v>67</v>
      </c>
      <c r="C234" s="20">
        <f>SUM(C235:C237)</f>
        <v>38834</v>
      </c>
      <c r="D234" s="20">
        <f t="shared" ref="D234:E234" si="110">SUM(D235:D237)</f>
        <v>38834</v>
      </c>
      <c r="E234" s="20">
        <f t="shared" si="110"/>
        <v>45500</v>
      </c>
      <c r="F234" s="21"/>
      <c r="G234" s="43">
        <f t="shared" ref="G234:I234" si="111">SUM(G235:G237)</f>
        <v>46834</v>
      </c>
      <c r="H234" s="43">
        <f t="shared" si="111"/>
        <v>46834</v>
      </c>
      <c r="I234" s="43">
        <f t="shared" si="111"/>
        <v>53500</v>
      </c>
      <c r="J234" s="28">
        <v>3</v>
      </c>
      <c r="K234" s="98"/>
    </row>
    <row r="235" spans="1:11" x14ac:dyDescent="0.25">
      <c r="A235" s="53">
        <v>3221</v>
      </c>
      <c r="B235" s="74" t="s">
        <v>68</v>
      </c>
      <c r="C235" s="20">
        <v>2667</v>
      </c>
      <c r="D235" s="20">
        <v>2667</v>
      </c>
      <c r="E235" s="20">
        <v>2667</v>
      </c>
      <c r="F235" s="21"/>
      <c r="G235" s="82">
        <v>2667</v>
      </c>
      <c r="H235" s="82">
        <v>2667</v>
      </c>
      <c r="I235" s="82">
        <v>2667</v>
      </c>
      <c r="J235" s="39">
        <v>4</v>
      </c>
      <c r="K235" s="97" t="s">
        <v>113</v>
      </c>
    </row>
    <row r="236" spans="1:11" ht="60" x14ac:dyDescent="0.25">
      <c r="A236" s="53">
        <v>3222</v>
      </c>
      <c r="B236" s="74" t="s">
        <v>78</v>
      </c>
      <c r="C236" s="64">
        <v>33334</v>
      </c>
      <c r="D236" s="64">
        <v>33334</v>
      </c>
      <c r="E236" s="64">
        <v>40000</v>
      </c>
      <c r="F236" s="65"/>
      <c r="G236" s="66">
        <v>41334</v>
      </c>
      <c r="H236" s="66">
        <v>41334</v>
      </c>
      <c r="I236" s="66">
        <v>48000</v>
      </c>
      <c r="J236" s="28">
        <v>4</v>
      </c>
      <c r="K236" s="97" t="s">
        <v>114</v>
      </c>
    </row>
    <row r="237" spans="1:11" x14ac:dyDescent="0.25">
      <c r="A237" s="53">
        <v>3225</v>
      </c>
      <c r="B237" s="74" t="s">
        <v>86</v>
      </c>
      <c r="C237" s="64">
        <v>2833</v>
      </c>
      <c r="D237" s="64">
        <v>2833</v>
      </c>
      <c r="E237" s="64">
        <v>2833</v>
      </c>
      <c r="F237" s="65"/>
      <c r="G237" s="66">
        <v>2833</v>
      </c>
      <c r="H237" s="66">
        <v>2833</v>
      </c>
      <c r="I237" s="66">
        <v>2833</v>
      </c>
      <c r="J237" s="28">
        <v>4</v>
      </c>
      <c r="K237" s="97" t="s">
        <v>115</v>
      </c>
    </row>
    <row r="238" spans="1:11" x14ac:dyDescent="0.25">
      <c r="A238" s="41">
        <v>323</v>
      </c>
      <c r="B238" s="73" t="s">
        <v>57</v>
      </c>
      <c r="C238" s="20">
        <f t="shared" ref="C238:E238" si="112">SUM(C239:C242)</f>
        <v>30000</v>
      </c>
      <c r="D238" s="20">
        <f t="shared" si="112"/>
        <v>30000</v>
      </c>
      <c r="E238" s="20">
        <f t="shared" si="112"/>
        <v>30000</v>
      </c>
      <c r="F238" s="21"/>
      <c r="G238" s="43">
        <f t="shared" ref="G238:I238" si="113">SUM(G239:G242)</f>
        <v>38500</v>
      </c>
      <c r="H238" s="43">
        <f t="shared" si="113"/>
        <v>38500</v>
      </c>
      <c r="I238" s="43">
        <f t="shared" si="113"/>
        <v>38500</v>
      </c>
      <c r="J238" s="28">
        <v>3</v>
      </c>
      <c r="K238" s="98"/>
    </row>
    <row r="239" spans="1:11" x14ac:dyDescent="0.25">
      <c r="A239" s="53">
        <v>3232</v>
      </c>
      <c r="B239" s="74" t="s">
        <v>88</v>
      </c>
      <c r="C239" s="64">
        <v>1500</v>
      </c>
      <c r="D239" s="64">
        <v>1500</v>
      </c>
      <c r="E239" s="64">
        <v>1500</v>
      </c>
      <c r="F239" s="65"/>
      <c r="G239" s="66">
        <v>1500</v>
      </c>
      <c r="H239" s="66">
        <v>1500</v>
      </c>
      <c r="I239" s="66">
        <v>1500</v>
      </c>
      <c r="J239" s="28">
        <v>4</v>
      </c>
      <c r="K239" s="99" t="s">
        <v>116</v>
      </c>
    </row>
    <row r="240" spans="1:11" x14ac:dyDescent="0.25">
      <c r="A240" s="53">
        <v>3235</v>
      </c>
      <c r="B240" s="74" t="s">
        <v>79</v>
      </c>
      <c r="C240" s="64">
        <v>4500</v>
      </c>
      <c r="D240" s="64">
        <v>4500</v>
      </c>
      <c r="E240" s="64">
        <v>4500</v>
      </c>
      <c r="F240" s="65"/>
      <c r="G240" s="66">
        <v>6000</v>
      </c>
      <c r="H240" s="66">
        <v>6000</v>
      </c>
      <c r="I240" s="66">
        <v>6000</v>
      </c>
      <c r="J240" s="28">
        <v>4</v>
      </c>
      <c r="K240" s="97" t="s">
        <v>117</v>
      </c>
    </row>
    <row r="241" spans="1:11" ht="60" x14ac:dyDescent="0.25">
      <c r="A241" s="53">
        <v>3237</v>
      </c>
      <c r="B241" s="74" t="s">
        <v>58</v>
      </c>
      <c r="C241" s="64">
        <v>18000</v>
      </c>
      <c r="D241" s="64">
        <v>18000</v>
      </c>
      <c r="E241" s="64">
        <v>18000</v>
      </c>
      <c r="F241" s="65"/>
      <c r="G241" s="66">
        <v>19000</v>
      </c>
      <c r="H241" s="66">
        <v>19000</v>
      </c>
      <c r="I241" s="66">
        <v>19000</v>
      </c>
      <c r="J241" s="28">
        <v>4</v>
      </c>
      <c r="K241" s="97" t="s">
        <v>118</v>
      </c>
    </row>
    <row r="242" spans="1:11" ht="30" x14ac:dyDescent="0.25">
      <c r="A242" s="53">
        <v>3239</v>
      </c>
      <c r="B242" s="74" t="s">
        <v>71</v>
      </c>
      <c r="C242" s="64">
        <v>6000</v>
      </c>
      <c r="D242" s="64">
        <v>6000</v>
      </c>
      <c r="E242" s="64">
        <v>6000</v>
      </c>
      <c r="F242" s="65"/>
      <c r="G242" s="66">
        <v>12000</v>
      </c>
      <c r="H242" s="66">
        <v>12000</v>
      </c>
      <c r="I242" s="66">
        <v>12000</v>
      </c>
      <c r="J242" s="28">
        <v>4</v>
      </c>
      <c r="K242" s="97" t="s">
        <v>119</v>
      </c>
    </row>
    <row r="243" spans="1:11" ht="28.5" x14ac:dyDescent="0.25">
      <c r="A243" s="36">
        <v>42</v>
      </c>
      <c r="B243" s="49" t="s">
        <v>23</v>
      </c>
      <c r="C243" s="20">
        <f>C244</f>
        <v>1000</v>
      </c>
      <c r="D243" s="20">
        <f t="shared" ref="D243:E243" si="114">D244</f>
        <v>1000</v>
      </c>
      <c r="E243" s="20">
        <f t="shared" si="114"/>
        <v>1000</v>
      </c>
      <c r="F243" s="21"/>
      <c r="G243" s="38">
        <f>G244</f>
        <v>1000</v>
      </c>
      <c r="H243" s="38">
        <f>H244</f>
        <v>1000</v>
      </c>
      <c r="I243" s="38">
        <f>I244</f>
        <v>1000</v>
      </c>
      <c r="J243" s="28">
        <v>2</v>
      </c>
      <c r="K243" s="98"/>
    </row>
    <row r="244" spans="1:11" x14ac:dyDescent="0.25">
      <c r="A244" s="41">
        <v>422</v>
      </c>
      <c r="B244" s="42" t="s">
        <v>26</v>
      </c>
      <c r="C244" s="20">
        <f>SUM(C245:C247)</f>
        <v>1000</v>
      </c>
      <c r="D244" s="20">
        <f>SUM(D245:D247)</f>
        <v>1000</v>
      </c>
      <c r="E244" s="20">
        <f>SUM(E245:E247)</f>
        <v>1000</v>
      </c>
      <c r="F244" s="21"/>
      <c r="G244" s="43">
        <f t="shared" ref="G244:I244" si="115">SUM(G245:G247)</f>
        <v>1000</v>
      </c>
      <c r="H244" s="43">
        <f t="shared" si="115"/>
        <v>1000</v>
      </c>
      <c r="I244" s="43">
        <f t="shared" si="115"/>
        <v>1000</v>
      </c>
      <c r="J244" s="28">
        <v>3</v>
      </c>
      <c r="K244" s="98"/>
    </row>
    <row r="245" spans="1:11" x14ac:dyDescent="0.25">
      <c r="A245" s="53">
        <v>4221</v>
      </c>
      <c r="B245" s="45" t="s">
        <v>27</v>
      </c>
      <c r="C245" s="64">
        <v>0</v>
      </c>
      <c r="D245" s="64">
        <v>0</v>
      </c>
      <c r="E245" s="64">
        <v>0</v>
      </c>
      <c r="F245" s="65"/>
      <c r="G245" s="66">
        <v>0</v>
      </c>
      <c r="H245" s="66">
        <v>0</v>
      </c>
      <c r="I245" s="66">
        <v>0</v>
      </c>
      <c r="J245" s="28">
        <v>4</v>
      </c>
      <c r="K245" s="97"/>
    </row>
    <row r="246" spans="1:11" x14ac:dyDescent="0.25">
      <c r="A246" s="53">
        <v>4224</v>
      </c>
      <c r="B246" s="45" t="s">
        <v>30</v>
      </c>
      <c r="C246" s="64">
        <v>1000</v>
      </c>
      <c r="D246" s="64">
        <v>1000</v>
      </c>
      <c r="E246" s="64">
        <v>1000</v>
      </c>
      <c r="F246" s="65"/>
      <c r="G246" s="66">
        <v>1000</v>
      </c>
      <c r="H246" s="66">
        <v>1000</v>
      </c>
      <c r="I246" s="66">
        <v>1000</v>
      </c>
      <c r="J246" s="28">
        <v>4</v>
      </c>
      <c r="K246" s="99" t="s">
        <v>120</v>
      </c>
    </row>
    <row r="247" spans="1:11" x14ac:dyDescent="0.25">
      <c r="A247" s="53">
        <v>4227</v>
      </c>
      <c r="B247" s="45" t="s">
        <v>32</v>
      </c>
      <c r="C247" s="64">
        <v>0</v>
      </c>
      <c r="D247" s="64">
        <v>0</v>
      </c>
      <c r="E247" s="64">
        <v>0</v>
      </c>
      <c r="F247" s="65"/>
      <c r="G247" s="66">
        <v>0</v>
      </c>
      <c r="H247" s="66">
        <v>0</v>
      </c>
      <c r="I247" s="66">
        <v>0</v>
      </c>
      <c r="J247" s="39">
        <v>4</v>
      </c>
      <c r="K247" s="100"/>
    </row>
  </sheetData>
  <mergeCells count="2">
    <mergeCell ref="A2:B2"/>
    <mergeCell ref="A1:E1"/>
  </mergeCells>
  <pageMargins left="0.70866141732283472" right="0.70866141732283472" top="0.74803149606299213" bottom="0.74803149606299213" header="0.31496062992125984" footer="0.31496062992125984"/>
  <pageSetup paperSize="9" scale="47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workbookViewId="0">
      <selection activeCell="B18" sqref="B18"/>
    </sheetView>
  </sheetViews>
  <sheetFormatPr defaultRowHeight="15" x14ac:dyDescent="0.25"/>
  <cols>
    <col min="2" max="2" width="60.42578125" customWidth="1"/>
    <col min="3" max="7" width="15.7109375" customWidth="1"/>
  </cols>
  <sheetData>
    <row r="1" spans="1:7" ht="15.75" x14ac:dyDescent="0.25">
      <c r="A1" s="132" t="s">
        <v>163</v>
      </c>
      <c r="B1" s="132"/>
      <c r="C1" s="132"/>
      <c r="D1" s="132"/>
      <c r="E1" s="132"/>
    </row>
    <row r="2" spans="1:7" ht="15.75" x14ac:dyDescent="0.25">
      <c r="A2" s="132" t="s">
        <v>164</v>
      </c>
      <c r="B2" s="132"/>
      <c r="C2" s="5"/>
      <c r="D2" s="5"/>
      <c r="E2" s="5"/>
    </row>
    <row r="3" spans="1:7" ht="18" x14ac:dyDescent="0.25">
      <c r="A3" s="105"/>
      <c r="B3" s="105"/>
      <c r="C3" s="105"/>
      <c r="D3" s="105"/>
      <c r="E3" s="105"/>
      <c r="F3" s="106"/>
      <c r="G3" s="106"/>
    </row>
    <row r="4" spans="1:7" ht="25.5" x14ac:dyDescent="0.25">
      <c r="A4" s="107" t="s">
        <v>132</v>
      </c>
      <c r="B4" s="107" t="s">
        <v>133</v>
      </c>
      <c r="C4" s="107" t="s">
        <v>134</v>
      </c>
      <c r="D4" s="108" t="s">
        <v>135</v>
      </c>
      <c r="E4" s="108" t="s">
        <v>136</v>
      </c>
      <c r="F4" s="108" t="s">
        <v>137</v>
      </c>
      <c r="G4" s="108" t="s">
        <v>138</v>
      </c>
    </row>
    <row r="5" spans="1:7" ht="15" customHeight="1" x14ac:dyDescent="0.25">
      <c r="A5" s="109"/>
      <c r="B5" s="109" t="s">
        <v>139</v>
      </c>
      <c r="C5" s="110"/>
      <c r="D5" s="111"/>
      <c r="E5" s="111"/>
      <c r="F5" s="111"/>
      <c r="G5" s="111"/>
    </row>
    <row r="6" spans="1:7" ht="15" customHeight="1" x14ac:dyDescent="0.25">
      <c r="A6" s="112"/>
      <c r="B6" s="112" t="s">
        <v>140</v>
      </c>
      <c r="C6" s="113">
        <f>SUM(C7:C23)</f>
        <v>222471612.75000003</v>
      </c>
      <c r="D6" s="113">
        <f>SUM(D7:D23)</f>
        <v>265429011</v>
      </c>
      <c r="E6" s="113">
        <f>SUM(E7:E23)</f>
        <v>275510500</v>
      </c>
      <c r="F6" s="113">
        <f>SUM(F7:F23)</f>
        <v>336389949</v>
      </c>
      <c r="G6" s="113">
        <f>SUM(G7:G23)</f>
        <v>284757925</v>
      </c>
    </row>
    <row r="7" spans="1:7" ht="15" customHeight="1" x14ac:dyDescent="0.25">
      <c r="A7" s="103">
        <v>11</v>
      </c>
      <c r="B7" s="114" t="s">
        <v>18</v>
      </c>
      <c r="C7" s="115">
        <v>37725007.640000001</v>
      </c>
      <c r="D7" s="115">
        <v>9352063</v>
      </c>
      <c r="E7" s="115">
        <v>17539745</v>
      </c>
      <c r="F7" s="115">
        <v>5539745</v>
      </c>
      <c r="G7" s="115">
        <v>6880306</v>
      </c>
    </row>
    <row r="8" spans="1:7" ht="15" customHeight="1" x14ac:dyDescent="0.25">
      <c r="A8" s="103">
        <v>12</v>
      </c>
      <c r="B8" s="114" t="s">
        <v>141</v>
      </c>
      <c r="C8" s="115">
        <v>100664.01</v>
      </c>
      <c r="D8" s="115">
        <v>689650</v>
      </c>
      <c r="E8" s="115"/>
      <c r="F8" s="115"/>
      <c r="G8" s="115"/>
    </row>
    <row r="9" spans="1:7" ht="15" customHeight="1" x14ac:dyDescent="0.25">
      <c r="A9" s="103">
        <v>31</v>
      </c>
      <c r="B9" s="114" t="s">
        <v>39</v>
      </c>
      <c r="C9" s="116">
        <v>2256403.59</v>
      </c>
      <c r="D9" s="117">
        <v>1960007</v>
      </c>
      <c r="E9" s="117">
        <v>1698796</v>
      </c>
      <c r="F9" s="117">
        <v>1709831</v>
      </c>
      <c r="G9" s="117">
        <v>1770277</v>
      </c>
    </row>
    <row r="10" spans="1:7" ht="15" customHeight="1" x14ac:dyDescent="0.25">
      <c r="A10" s="103">
        <v>41</v>
      </c>
      <c r="B10" s="114" t="s">
        <v>142</v>
      </c>
      <c r="C10" s="116"/>
      <c r="D10" s="117"/>
      <c r="E10" s="117"/>
      <c r="F10" s="117"/>
      <c r="G10" s="117"/>
    </row>
    <row r="11" spans="1:7" ht="15" customHeight="1" x14ac:dyDescent="0.25">
      <c r="A11" s="103">
        <v>43</v>
      </c>
      <c r="B11" s="114" t="s">
        <v>46</v>
      </c>
      <c r="C11" s="116">
        <v>178107073.5</v>
      </c>
      <c r="D11" s="117">
        <v>209018870</v>
      </c>
      <c r="E11" s="117">
        <v>234208389</v>
      </c>
      <c r="F11" s="117">
        <v>253870568</v>
      </c>
      <c r="G11" s="117">
        <v>275383781</v>
      </c>
    </row>
    <row r="12" spans="1:7" ht="15" customHeight="1" x14ac:dyDescent="0.25">
      <c r="A12" s="103">
        <v>51</v>
      </c>
      <c r="B12" s="103" t="s">
        <v>143</v>
      </c>
      <c r="C12" s="116"/>
      <c r="D12" s="117"/>
      <c r="E12" s="117"/>
      <c r="F12" s="117"/>
      <c r="G12" s="117"/>
    </row>
    <row r="13" spans="1:7" ht="15" customHeight="1" x14ac:dyDescent="0.25">
      <c r="A13" s="103">
        <v>52</v>
      </c>
      <c r="B13" s="103" t="s">
        <v>48</v>
      </c>
      <c r="C13" s="116">
        <v>1483302.13</v>
      </c>
      <c r="D13" s="117">
        <v>598999</v>
      </c>
      <c r="E13" s="117">
        <v>2271207</v>
      </c>
      <c r="F13" s="117">
        <v>673418</v>
      </c>
      <c r="G13" s="117">
        <v>602542</v>
      </c>
    </row>
    <row r="14" spans="1:7" ht="15" customHeight="1" x14ac:dyDescent="0.25">
      <c r="A14" s="103">
        <v>559</v>
      </c>
      <c r="B14" s="103" t="s">
        <v>144</v>
      </c>
      <c r="C14" s="116">
        <v>101643.31</v>
      </c>
      <c r="D14" s="117">
        <v>38037</v>
      </c>
      <c r="E14" s="117"/>
      <c r="F14" s="117"/>
      <c r="G14" s="117"/>
    </row>
    <row r="15" spans="1:7" ht="15" customHeight="1" x14ac:dyDescent="0.25">
      <c r="A15" s="103">
        <v>561</v>
      </c>
      <c r="B15" s="103" t="s">
        <v>145</v>
      </c>
      <c r="C15" s="116">
        <v>28456.38</v>
      </c>
      <c r="D15" s="117">
        <v>3323167</v>
      </c>
      <c r="E15" s="117"/>
      <c r="F15" s="117"/>
      <c r="G15" s="117"/>
    </row>
    <row r="16" spans="1:7" ht="15" customHeight="1" x14ac:dyDescent="0.25">
      <c r="A16" s="103">
        <v>563</v>
      </c>
      <c r="B16" s="103" t="s">
        <v>146</v>
      </c>
      <c r="C16" s="116">
        <v>216902.44</v>
      </c>
      <c r="D16" s="117">
        <v>556420</v>
      </c>
      <c r="E16" s="117"/>
      <c r="F16" s="117"/>
      <c r="G16" s="117"/>
    </row>
    <row r="17" spans="1:7" ht="15" customHeight="1" x14ac:dyDescent="0.25">
      <c r="A17" s="103">
        <v>575</v>
      </c>
      <c r="B17" s="103" t="s">
        <v>147</v>
      </c>
      <c r="C17" s="116"/>
      <c r="D17" s="117"/>
      <c r="E17" s="117"/>
      <c r="F17" s="117"/>
      <c r="G17" s="117"/>
    </row>
    <row r="18" spans="1:7" ht="15" customHeight="1" x14ac:dyDescent="0.25">
      <c r="A18" s="103">
        <v>5761</v>
      </c>
      <c r="B18" s="103" t="s">
        <v>148</v>
      </c>
      <c r="C18" s="116">
        <v>77840.36</v>
      </c>
      <c r="D18" s="117">
        <v>10346257</v>
      </c>
      <c r="E18" s="117"/>
      <c r="F18" s="117"/>
      <c r="G18" s="117"/>
    </row>
    <row r="19" spans="1:7" ht="15" customHeight="1" x14ac:dyDescent="0.25">
      <c r="A19" s="103">
        <v>5762</v>
      </c>
      <c r="B19" s="103" t="s">
        <v>149</v>
      </c>
      <c r="C19" s="116"/>
      <c r="D19" s="117">
        <v>645079</v>
      </c>
      <c r="E19" s="117"/>
      <c r="F19" s="117"/>
      <c r="G19" s="117"/>
    </row>
    <row r="20" spans="1:7" ht="15" customHeight="1" x14ac:dyDescent="0.25">
      <c r="A20" s="103">
        <v>5763</v>
      </c>
      <c r="B20" s="103" t="s">
        <v>150</v>
      </c>
      <c r="C20" s="116"/>
      <c r="D20" s="117"/>
      <c r="E20" s="117"/>
      <c r="F20" s="117"/>
      <c r="G20" s="117"/>
    </row>
    <row r="21" spans="1:7" ht="15" customHeight="1" x14ac:dyDescent="0.25">
      <c r="A21" s="103">
        <v>581</v>
      </c>
      <c r="B21" s="103" t="s">
        <v>50</v>
      </c>
      <c r="C21" s="116"/>
      <c r="D21" s="117">
        <v>28771636</v>
      </c>
      <c r="E21" s="117">
        <v>19677918</v>
      </c>
      <c r="F21" s="117">
        <v>74520555</v>
      </c>
      <c r="G21" s="117"/>
    </row>
    <row r="22" spans="1:7" ht="15" customHeight="1" x14ac:dyDescent="0.25">
      <c r="A22" s="103">
        <v>61</v>
      </c>
      <c r="B22" s="103" t="s">
        <v>52</v>
      </c>
      <c r="C22" s="116">
        <v>2373175.12</v>
      </c>
      <c r="D22" s="117">
        <v>127631</v>
      </c>
      <c r="E22" s="117">
        <v>113264</v>
      </c>
      <c r="F22" s="117">
        <v>74664</v>
      </c>
      <c r="G22" s="117">
        <v>119861</v>
      </c>
    </row>
    <row r="23" spans="1:7" ht="15" customHeight="1" x14ac:dyDescent="0.25">
      <c r="A23" s="103">
        <v>71</v>
      </c>
      <c r="B23" s="103" t="s">
        <v>151</v>
      </c>
      <c r="C23" s="117">
        <f>1144.27</f>
        <v>1144.27</v>
      </c>
      <c r="D23" s="117">
        <v>1195</v>
      </c>
      <c r="E23" s="117">
        <v>1181</v>
      </c>
      <c r="F23" s="117">
        <v>1168</v>
      </c>
      <c r="G23" s="117">
        <v>1158</v>
      </c>
    </row>
    <row r="24" spans="1:7" x14ac:dyDescent="0.25">
      <c r="A24" s="118"/>
      <c r="B24" s="118"/>
      <c r="C24" s="119"/>
      <c r="D24" s="119"/>
      <c r="E24" s="119"/>
      <c r="F24" s="119"/>
      <c r="G24" s="119"/>
    </row>
    <row r="25" spans="1:7" x14ac:dyDescent="0.25">
      <c r="A25" s="133" t="s">
        <v>152</v>
      </c>
      <c r="B25" s="133"/>
      <c r="C25" s="133"/>
      <c r="D25" s="133"/>
      <c r="E25" s="120"/>
      <c r="F25" s="120"/>
      <c r="G25" s="121"/>
    </row>
    <row r="26" spans="1:7" ht="15" customHeight="1" x14ac:dyDescent="0.25">
      <c r="A26" s="122">
        <v>931</v>
      </c>
      <c r="B26" s="123" t="s">
        <v>153</v>
      </c>
      <c r="C26" s="124"/>
      <c r="D26" s="117">
        <v>371291</v>
      </c>
      <c r="E26" s="117">
        <v>174798</v>
      </c>
      <c r="F26" s="117">
        <v>156200</v>
      </c>
      <c r="G26" s="125">
        <v>148638</v>
      </c>
    </row>
    <row r="27" spans="1:7" ht="15" customHeight="1" x14ac:dyDescent="0.25">
      <c r="A27" s="122">
        <v>943</v>
      </c>
      <c r="B27" s="123" t="s">
        <v>154</v>
      </c>
      <c r="C27" s="124"/>
      <c r="D27" s="117">
        <v>269385</v>
      </c>
      <c r="E27" s="117">
        <v>452404</v>
      </c>
      <c r="F27" s="117">
        <v>452404</v>
      </c>
      <c r="G27" s="125">
        <v>452404</v>
      </c>
    </row>
    <row r="28" spans="1:7" ht="15" customHeight="1" x14ac:dyDescent="0.25">
      <c r="A28" s="122">
        <v>952</v>
      </c>
      <c r="B28" s="123" t="s">
        <v>155</v>
      </c>
      <c r="C28" s="124"/>
      <c r="D28" s="117">
        <v>583267</v>
      </c>
      <c r="E28" s="117">
        <v>27976</v>
      </c>
      <c r="F28" s="117">
        <v>150000</v>
      </c>
      <c r="G28" s="125">
        <v>174265</v>
      </c>
    </row>
    <row r="29" spans="1:7" ht="15" customHeight="1" x14ac:dyDescent="0.25">
      <c r="A29" s="122">
        <v>961</v>
      </c>
      <c r="B29" s="123" t="s">
        <v>156</v>
      </c>
      <c r="C29" s="124"/>
      <c r="D29" s="117">
        <v>683662</v>
      </c>
      <c r="E29" s="117">
        <v>444693</v>
      </c>
      <c r="F29" s="117">
        <v>360462</v>
      </c>
      <c r="G29" s="125">
        <v>287631</v>
      </c>
    </row>
    <row r="30" spans="1:7" ht="15" customHeight="1" x14ac:dyDescent="0.25">
      <c r="A30" s="122">
        <v>971</v>
      </c>
      <c r="B30" s="123" t="s">
        <v>157</v>
      </c>
      <c r="C30" s="124"/>
      <c r="D30" s="117">
        <v>15473</v>
      </c>
      <c r="E30" s="117">
        <v>15473</v>
      </c>
      <c r="F30" s="117">
        <v>15473</v>
      </c>
      <c r="G30" s="125">
        <v>15473</v>
      </c>
    </row>
    <row r="31" spans="1:7" ht="15" customHeight="1" x14ac:dyDescent="0.25">
      <c r="A31" s="126" t="s">
        <v>158</v>
      </c>
      <c r="B31" s="126"/>
      <c r="C31" s="127">
        <f>SUM(C26:C30)</f>
        <v>0</v>
      </c>
      <c r="D31" s="127">
        <f>SUM(D26:D30)</f>
        <v>1923078</v>
      </c>
      <c r="E31" s="127">
        <f>SUM(E26:E30)</f>
        <v>1115344</v>
      </c>
      <c r="F31" s="127">
        <f>SUM(F26:F30)</f>
        <v>1134539</v>
      </c>
      <c r="G31" s="127">
        <f t="shared" ref="G31" si="0">SUM(G26:G30)</f>
        <v>1078411</v>
      </c>
    </row>
    <row r="32" spans="1:7" x14ac:dyDescent="0.25">
      <c r="A32" s="120"/>
      <c r="B32" s="120"/>
      <c r="C32" s="120"/>
      <c r="D32" s="120"/>
      <c r="E32" s="134"/>
      <c r="F32" s="134"/>
      <c r="G32" s="134"/>
    </row>
    <row r="33" spans="1:7" x14ac:dyDescent="0.25">
      <c r="A33" s="133" t="s">
        <v>159</v>
      </c>
      <c r="B33" s="133"/>
      <c r="C33" s="133"/>
      <c r="D33" s="133"/>
      <c r="E33" s="135"/>
      <c r="F33" s="135"/>
      <c r="G33" s="135"/>
    </row>
    <row r="34" spans="1:7" ht="15" customHeight="1" x14ac:dyDescent="0.25">
      <c r="A34" s="122">
        <v>931</v>
      </c>
      <c r="B34" s="123" t="s">
        <v>153</v>
      </c>
      <c r="C34" s="124"/>
      <c r="D34" s="117">
        <v>174798</v>
      </c>
      <c r="E34" s="117">
        <v>156200</v>
      </c>
      <c r="F34" s="125">
        <v>148638</v>
      </c>
      <c r="G34" s="125">
        <v>201522</v>
      </c>
    </row>
    <row r="35" spans="1:7" ht="15" customHeight="1" x14ac:dyDescent="0.25">
      <c r="A35" s="122">
        <v>943</v>
      </c>
      <c r="B35" s="123" t="s">
        <v>154</v>
      </c>
      <c r="C35" s="124"/>
      <c r="D35" s="117">
        <v>452404</v>
      </c>
      <c r="E35" s="117">
        <v>452404</v>
      </c>
      <c r="F35" s="125">
        <v>452404</v>
      </c>
      <c r="G35" s="125">
        <v>452404</v>
      </c>
    </row>
    <row r="36" spans="1:7" ht="15" customHeight="1" x14ac:dyDescent="0.25">
      <c r="A36" s="122">
        <v>952</v>
      </c>
      <c r="B36" s="123" t="s">
        <v>155</v>
      </c>
      <c r="C36" s="124"/>
      <c r="D36" s="117">
        <v>27976</v>
      </c>
      <c r="E36" s="117">
        <v>150000</v>
      </c>
      <c r="F36" s="125">
        <v>174265</v>
      </c>
      <c r="G36" s="125">
        <v>127654</v>
      </c>
    </row>
    <row r="37" spans="1:7" ht="15" customHeight="1" x14ac:dyDescent="0.25">
      <c r="A37" s="122">
        <v>961</v>
      </c>
      <c r="B37" s="123" t="s">
        <v>156</v>
      </c>
      <c r="C37" s="124"/>
      <c r="D37" s="117">
        <v>444693</v>
      </c>
      <c r="E37" s="117">
        <v>360462</v>
      </c>
      <c r="F37" s="125">
        <v>287631</v>
      </c>
      <c r="G37" s="125">
        <v>268997</v>
      </c>
    </row>
    <row r="38" spans="1:7" ht="15" customHeight="1" x14ac:dyDescent="0.25">
      <c r="A38" s="122">
        <v>971</v>
      </c>
      <c r="B38" s="123" t="s">
        <v>157</v>
      </c>
      <c r="C38" s="124"/>
      <c r="D38" s="117">
        <v>15473</v>
      </c>
      <c r="E38" s="117">
        <v>15473</v>
      </c>
      <c r="F38" s="125">
        <v>15473</v>
      </c>
      <c r="G38" s="125">
        <v>15473</v>
      </c>
    </row>
    <row r="39" spans="1:7" ht="15" customHeight="1" x14ac:dyDescent="0.25">
      <c r="A39" s="128" t="s">
        <v>160</v>
      </c>
      <c r="B39" s="129"/>
      <c r="C39" s="127">
        <f>SUM(C34:C38)</f>
        <v>0</v>
      </c>
      <c r="D39" s="127">
        <f>SUM(D34:D38)</f>
        <v>1115344</v>
      </c>
      <c r="E39" s="127">
        <f>SUM(E34:E38)</f>
        <v>1134539</v>
      </c>
      <c r="F39" s="127">
        <f t="shared" ref="F39:G39" si="1">SUM(F34:F38)</f>
        <v>1078411</v>
      </c>
      <c r="G39" s="127">
        <f t="shared" si="1"/>
        <v>1066050</v>
      </c>
    </row>
    <row r="40" spans="1:7" x14ac:dyDescent="0.25">
      <c r="A40" s="130" t="s">
        <v>161</v>
      </c>
    </row>
    <row r="41" spans="1:7" x14ac:dyDescent="0.25">
      <c r="A41" s="130" t="s">
        <v>162</v>
      </c>
    </row>
  </sheetData>
  <mergeCells count="5">
    <mergeCell ref="A25:D25"/>
    <mergeCell ref="E32:G33"/>
    <mergeCell ref="A33:D33"/>
    <mergeCell ref="A1:E1"/>
    <mergeCell ref="A2:B2"/>
  </mergeCells>
  <pageMargins left="0.7" right="0.7" top="0.75" bottom="0.75" header="0.3" footer="0.3"/>
  <pageSetup paperSize="9" scale="7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NACRT - TABLICA A -PLAN RASHODA</vt:lpstr>
      <vt:lpstr>NACRT - TABLICA B -PLAN PRIHODA</vt:lpstr>
      <vt:lpstr>'NACRT - TABLICA A -PLAN RASHODA'!Ispis_naslova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Domagoj Dodig</dc:creator>
  <cp:lastModifiedBy>DIMEC JASNA</cp:lastModifiedBy>
  <cp:lastPrinted>2023-10-07T16:40:10Z</cp:lastPrinted>
  <dcterms:created xsi:type="dcterms:W3CDTF">2023-09-30T21:04:03Z</dcterms:created>
  <dcterms:modified xsi:type="dcterms:W3CDTF">2023-10-07T16:50:45Z</dcterms:modified>
</cp:coreProperties>
</file>