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in-file1\sluzbakontrolinga\03 PLANIRANJE\09 Plan 2024\8. SET ZA UV 2024\PRIJEDLOG PLANA\"/>
    </mc:Choice>
  </mc:AlternateContent>
  <bookViews>
    <workbookView xWindow="0" yWindow="0" windowWidth="28800" windowHeight="10935"/>
  </bookViews>
  <sheets>
    <sheet name="List1" sheetId="1" r:id="rId1"/>
    <sheet name="List2" sheetId="2" r:id="rId2"/>
    <sheet name="List3" sheetId="3" r:id="rId3"/>
  </sheets>
  <definedNames>
    <definedName name="_xlnm.Print_Titles" localSheetId="0">List1!$3:$5</definedName>
    <definedName name="_xlnm.Print_Area" localSheetId="0">List1!$A$1:$N$41</definedName>
  </definedNames>
  <calcPr calcId="152511"/>
</workbook>
</file>

<file path=xl/calcChain.xml><?xml version="1.0" encoding="utf-8"?>
<calcChain xmlns="http://schemas.openxmlformats.org/spreadsheetml/2006/main">
  <c r="K20" i="1" l="1"/>
  <c r="L20" i="1"/>
  <c r="M20" i="1"/>
  <c r="N20" i="1"/>
  <c r="E14" i="1"/>
  <c r="F14" i="1"/>
  <c r="G14" i="1"/>
  <c r="H14" i="1"/>
  <c r="I14" i="1"/>
  <c r="J14" i="1"/>
  <c r="E6" i="1"/>
  <c r="E20" i="1" s="1"/>
  <c r="F6" i="1"/>
  <c r="F20" i="1" s="1"/>
  <c r="G6" i="1"/>
  <c r="H6" i="1"/>
  <c r="H20" i="1" s="1"/>
  <c r="I6" i="1"/>
  <c r="I20" i="1" s="1"/>
  <c r="J6" i="1"/>
  <c r="J20" i="1" s="1"/>
  <c r="D20" i="1"/>
  <c r="D14" i="1"/>
  <c r="D6" i="1"/>
  <c r="C16" i="1"/>
  <c r="C14" i="1" s="1"/>
  <c r="C13" i="1"/>
  <c r="C9" i="1"/>
  <c r="C8" i="1"/>
  <c r="C7" i="1"/>
  <c r="G20" i="1" l="1"/>
  <c r="C6" i="1"/>
  <c r="C20" i="1" s="1"/>
  <c r="M40" i="1"/>
  <c r="N40" i="1"/>
  <c r="M38" i="1"/>
  <c r="N38" i="1"/>
  <c r="M21" i="1"/>
  <c r="N21" i="1"/>
  <c r="L40" i="1" l="1"/>
  <c r="K40" i="1"/>
  <c r="J40" i="1"/>
  <c r="I40" i="1"/>
  <c r="H40" i="1"/>
  <c r="G40" i="1"/>
  <c r="L38" i="1"/>
  <c r="K38" i="1"/>
  <c r="J38" i="1"/>
  <c r="I38" i="1"/>
  <c r="H38" i="1"/>
  <c r="G38" i="1"/>
  <c r="L21" i="1"/>
  <c r="K21" i="1"/>
  <c r="J21" i="1"/>
  <c r="I21" i="1"/>
  <c r="H21" i="1"/>
  <c r="G21" i="1"/>
</calcChain>
</file>

<file path=xl/sharedStrings.xml><?xml version="1.0" encoding="utf-8"?>
<sst xmlns="http://schemas.openxmlformats.org/spreadsheetml/2006/main" count="55" uniqueCount="45">
  <si>
    <t>Obveze za rashode poslovanja</t>
  </si>
  <si>
    <t>Obveze za zaposlene</t>
  </si>
  <si>
    <t>Obveze za materijalne rashode</t>
  </si>
  <si>
    <t>Obveze za financijske rashode</t>
  </si>
  <si>
    <t>Obveze za subvencije</t>
  </si>
  <si>
    <t>Obveze za naknade građanima i kućanstvima</t>
  </si>
  <si>
    <t>Obveze za kazne, naknade šteta i kapitalne pomoći</t>
  </si>
  <si>
    <t>Obveze za tekuće obveze</t>
  </si>
  <si>
    <t>Obveze za nabavu nefinancijske imovine</t>
  </si>
  <si>
    <t>Obveze za nabavu neproizvedene dugotrajne imovine</t>
  </si>
  <si>
    <t>Obveze za nabavu proizvedene dugotrajne imovine</t>
  </si>
  <si>
    <t>Obveze za plemenite metale i ostale pohranjene vrijednosti</t>
  </si>
  <si>
    <t>Obveze za nabavu zaliha</t>
  </si>
  <si>
    <t>Obveze za dodatna ulaganja na nefinancijskoj imovini</t>
  </si>
  <si>
    <t>Obveze za vrijednosne papire</t>
  </si>
  <si>
    <t>Obveze za čekove</t>
  </si>
  <si>
    <t>Obveze za trezorske zapise</t>
  </si>
  <si>
    <t>Obveze za mjenice</t>
  </si>
  <si>
    <t>Obveze za obveznice</t>
  </si>
  <si>
    <t>Obveze za opcije i druge financijske derivate</t>
  </si>
  <si>
    <t>Obveze za ostale vrijednosne papire</t>
  </si>
  <si>
    <t>Obveze za ostale vrijednosne papire- inozemne</t>
  </si>
  <si>
    <t>Obveze za kredite i zajmove</t>
  </si>
  <si>
    <t>Obveze za primljene kredite i zajmove od međunarodnih organizacija, institucija i tijela EU te inozemnih vlada</t>
  </si>
  <si>
    <t>Obveze za kredite i zajmove od kreditinih i ostalih financijskih institucija u javnom sektoru</t>
  </si>
  <si>
    <t>Obveze za zajmove od trgovačkih društva u javnom sektoru</t>
  </si>
  <si>
    <t>Obveze za kredite i zajmove od kreditinih i ostalih financijskih institucija izvan javnog sektora</t>
  </si>
  <si>
    <t>Obveze za zajmove od trgovačkih društava i obrtnika izvan javnog sektora</t>
  </si>
  <si>
    <t>Obveze za zajmove od drugih razina vlasti</t>
  </si>
  <si>
    <t>ukupno</t>
  </si>
  <si>
    <t>dospjelo</t>
  </si>
  <si>
    <t>UKUPNO (23+24)</t>
  </si>
  <si>
    <t>UKUPNO (25+26)</t>
  </si>
  <si>
    <t>UKUPNE OBVEZE (23+24+25+26)</t>
  </si>
  <si>
    <t>PROMJENA U STANJU OBVEZA U ODNOSU 
NA PRETHODNU GODINU (23+24)</t>
  </si>
  <si>
    <t>PROMJENA U STANJU OBVEZA U ODNOSU 
NA PRETHODNU GODINU (25+26)</t>
  </si>
  <si>
    <t>PROMJENA U STANJU OBVEZA U ODNOSU 
NA PRETHODNU GODINU (23+24+25+26)</t>
  </si>
  <si>
    <t>Procjena stanja obveza na dan 31.12.2025.*</t>
  </si>
  <si>
    <t>Prilog 9. STANJE OBVEZA DRŽAVNIH USTANOVA U ZDRAVSTVU</t>
  </si>
  <si>
    <t>Stanje obveza na dan 31.12.2022.</t>
  </si>
  <si>
    <t>Stanje obveza na dan 30.06.2023.</t>
  </si>
  <si>
    <t>Procjena stanja obveza na dan 31.12.2023</t>
  </si>
  <si>
    <t>Procjena stanja obveza na dan 31.12.2024.</t>
  </si>
  <si>
    <t>Procjena stanja obveza na dan 31.12.2026.*</t>
  </si>
  <si>
    <t>*NAPOMENA: Procjena za 2025. i 2026. izrađuje se na 2. razini ekonomske klasifikacije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</si>
</sst>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lightUp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/>
    <xf numFmtId="4" fontId="0" fillId="0" borderId="1" xfId="0" applyNumberFormat="1" applyBorder="1"/>
    <xf numFmtId="4" fontId="0" fillId="2" borderId="1" xfId="0" applyNumberFormat="1" applyFill="1" applyBorder="1"/>
    <xf numFmtId="4" fontId="1" fillId="2" borderId="1" xfId="0" applyNumberFormat="1" applyFont="1" applyFill="1" applyBorder="1"/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wrapText="1"/>
    </xf>
    <xf numFmtId="0" fontId="4" fillId="0" borderId="0" xfId="0" applyFont="1"/>
    <xf numFmtId="3" fontId="1" fillId="0" borderId="1" xfId="0" applyNumberFormat="1" applyFont="1" applyBorder="1"/>
    <xf numFmtId="3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tabSelected="1" zoomScaleNormal="100" zoomScalePageLayoutView="90" workbookViewId="0">
      <selection activeCell="B12" sqref="B12"/>
    </sheetView>
  </sheetViews>
  <sheetFormatPr defaultRowHeight="15" x14ac:dyDescent="0.25"/>
  <cols>
    <col min="1" max="1" width="5.140625" customWidth="1"/>
    <col min="2" max="2" width="35.7109375" style="1" customWidth="1"/>
    <col min="3" max="3" width="15.5703125" customWidth="1"/>
    <col min="4" max="4" width="12.5703125" customWidth="1"/>
    <col min="5" max="6" width="12" customWidth="1"/>
    <col min="7" max="7" width="14.5703125" customWidth="1"/>
    <col min="8" max="8" width="14.28515625" customWidth="1"/>
    <col min="9" max="9" width="13.5703125" customWidth="1"/>
    <col min="10" max="10" width="12.140625" customWidth="1"/>
    <col min="11" max="11" width="12.5703125" customWidth="1"/>
    <col min="12" max="12" width="13.7109375" customWidth="1"/>
    <col min="13" max="13" width="13.140625" customWidth="1"/>
    <col min="14" max="14" width="10.7109375" customWidth="1"/>
  </cols>
  <sheetData>
    <row r="1" spans="1:14" s="16" customFormat="1" ht="15.75" x14ac:dyDescent="0.25">
      <c r="A1" s="14" t="s">
        <v>38</v>
      </c>
      <c r="B1" s="15"/>
    </row>
    <row r="3" spans="1:14" ht="39.950000000000003" customHeight="1" x14ac:dyDescent="0.25">
      <c r="A3" s="22"/>
      <c r="B3" s="23"/>
      <c r="C3" s="19" t="s">
        <v>39</v>
      </c>
      <c r="D3" s="19"/>
      <c r="E3" s="19" t="s">
        <v>40</v>
      </c>
      <c r="F3" s="19"/>
      <c r="G3" s="19" t="s">
        <v>41</v>
      </c>
      <c r="H3" s="19"/>
      <c r="I3" s="19" t="s">
        <v>42</v>
      </c>
      <c r="J3" s="19"/>
      <c r="K3" s="19" t="s">
        <v>37</v>
      </c>
      <c r="L3" s="19"/>
      <c r="M3" s="19" t="s">
        <v>43</v>
      </c>
      <c r="N3" s="19"/>
    </row>
    <row r="4" spans="1:14" x14ac:dyDescent="0.25">
      <c r="A4" s="24"/>
      <c r="B4" s="25"/>
      <c r="C4" s="7" t="s">
        <v>29</v>
      </c>
      <c r="D4" s="7" t="s">
        <v>30</v>
      </c>
      <c r="E4" s="7" t="s">
        <v>29</v>
      </c>
      <c r="F4" s="7" t="s">
        <v>30</v>
      </c>
      <c r="G4" s="7" t="s">
        <v>29</v>
      </c>
      <c r="H4" s="7" t="s">
        <v>30</v>
      </c>
      <c r="I4" s="7" t="s">
        <v>29</v>
      </c>
      <c r="J4" s="7" t="s">
        <v>30</v>
      </c>
      <c r="K4" s="7" t="s">
        <v>29</v>
      </c>
      <c r="L4" s="7" t="s">
        <v>30</v>
      </c>
      <c r="M4" s="7" t="s">
        <v>29</v>
      </c>
      <c r="N4" s="7" t="s">
        <v>30</v>
      </c>
    </row>
    <row r="5" spans="1:14" ht="11.1" customHeight="1" x14ac:dyDescent="0.25">
      <c r="A5" s="26"/>
      <c r="B5" s="27"/>
      <c r="C5" s="12">
        <v>1</v>
      </c>
      <c r="D5" s="12">
        <v>2</v>
      </c>
      <c r="E5" s="12">
        <v>3</v>
      </c>
      <c r="F5" s="12">
        <v>4</v>
      </c>
      <c r="G5" s="12">
        <v>5</v>
      </c>
      <c r="H5" s="12">
        <v>6</v>
      </c>
      <c r="I5" s="12">
        <v>7</v>
      </c>
      <c r="J5" s="12">
        <v>8</v>
      </c>
      <c r="K5" s="12">
        <v>9</v>
      </c>
      <c r="L5" s="12">
        <v>10</v>
      </c>
      <c r="M5" s="12">
        <v>11</v>
      </c>
      <c r="N5" s="12">
        <v>12</v>
      </c>
    </row>
    <row r="6" spans="1:14" s="2" customFormat="1" ht="14.1" customHeight="1" x14ac:dyDescent="0.25">
      <c r="A6" s="5">
        <v>23</v>
      </c>
      <c r="B6" s="3" t="s">
        <v>0</v>
      </c>
      <c r="C6" s="17">
        <f>C7+C8+C9+C13</f>
        <v>129700889.32112284</v>
      </c>
      <c r="D6" s="17">
        <f>D7+D8+D9+D13</f>
        <v>49212381</v>
      </c>
      <c r="E6" s="17">
        <f t="shared" ref="E6:J6" si="0">E7+E8+E9+E13</f>
        <v>152907238</v>
      </c>
      <c r="F6" s="17">
        <f t="shared" si="0"/>
        <v>52998560</v>
      </c>
      <c r="G6" s="17">
        <f t="shared" si="0"/>
        <v>156000200</v>
      </c>
      <c r="H6" s="17">
        <f t="shared" si="0"/>
        <v>53200000</v>
      </c>
      <c r="I6" s="17">
        <f t="shared" si="0"/>
        <v>147500250</v>
      </c>
      <c r="J6" s="17">
        <f t="shared" si="0"/>
        <v>54000000</v>
      </c>
      <c r="K6" s="17">
        <v>148000000</v>
      </c>
      <c r="L6" s="17">
        <v>55500000</v>
      </c>
      <c r="M6" s="17">
        <v>149000000</v>
      </c>
      <c r="N6" s="17">
        <v>56000000</v>
      </c>
    </row>
    <row r="7" spans="1:14" ht="14.1" customHeight="1" x14ac:dyDescent="0.25">
      <c r="A7" s="6">
        <v>231</v>
      </c>
      <c r="B7" s="4" t="s">
        <v>1</v>
      </c>
      <c r="C7" s="18">
        <f>64362211.95/7.5345</f>
        <v>8542333.5257814061</v>
      </c>
      <c r="D7" s="18"/>
      <c r="E7" s="18">
        <v>9800325</v>
      </c>
      <c r="F7" s="18"/>
      <c r="G7" s="18">
        <v>11000000</v>
      </c>
      <c r="H7" s="18"/>
      <c r="I7" s="18">
        <v>11500000</v>
      </c>
      <c r="J7" s="18"/>
      <c r="K7" s="18"/>
      <c r="L7" s="18"/>
      <c r="M7" s="18"/>
      <c r="N7" s="18"/>
    </row>
    <row r="8" spans="1:14" ht="14.1" customHeight="1" x14ac:dyDescent="0.25">
      <c r="A8" s="6">
        <v>232</v>
      </c>
      <c r="B8" s="4" t="s">
        <v>2</v>
      </c>
      <c r="C8" s="18">
        <f>393737483.29/7.5345</f>
        <v>52257944.560355701</v>
      </c>
      <c r="D8" s="18">
        <v>49212381</v>
      </c>
      <c r="E8" s="18">
        <v>74086625</v>
      </c>
      <c r="F8" s="18">
        <v>52998560</v>
      </c>
      <c r="G8" s="18">
        <v>75000000</v>
      </c>
      <c r="H8" s="18">
        <v>53200000</v>
      </c>
      <c r="I8" s="18">
        <v>76000000</v>
      </c>
      <c r="J8" s="18">
        <v>54000000</v>
      </c>
      <c r="K8" s="18"/>
      <c r="L8" s="18"/>
      <c r="M8" s="18"/>
      <c r="N8" s="18"/>
    </row>
    <row r="9" spans="1:14" ht="14.1" customHeight="1" x14ac:dyDescent="0.25">
      <c r="A9" s="6">
        <v>234</v>
      </c>
      <c r="B9" s="4" t="s">
        <v>3</v>
      </c>
      <c r="C9" s="18">
        <f>81612.53/7.5345</f>
        <v>10831.84418342292</v>
      </c>
      <c r="D9" s="18"/>
      <c r="E9" s="18">
        <v>148</v>
      </c>
      <c r="F9" s="18"/>
      <c r="G9" s="18">
        <v>200</v>
      </c>
      <c r="H9" s="18"/>
      <c r="I9" s="18">
        <v>250</v>
      </c>
      <c r="J9" s="18"/>
      <c r="K9" s="18"/>
      <c r="L9" s="18"/>
      <c r="M9" s="18"/>
      <c r="N9" s="18"/>
    </row>
    <row r="10" spans="1:14" ht="14.1" customHeight="1" x14ac:dyDescent="0.25">
      <c r="A10" s="6">
        <v>235</v>
      </c>
      <c r="B10" s="4" t="s">
        <v>4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</row>
    <row r="11" spans="1:14" ht="14.1" customHeight="1" x14ac:dyDescent="0.25">
      <c r="A11" s="6">
        <v>237</v>
      </c>
      <c r="B11" s="4" t="s">
        <v>5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</row>
    <row r="12" spans="1:14" ht="14.1" customHeight="1" x14ac:dyDescent="0.25">
      <c r="A12" s="6">
        <v>238</v>
      </c>
      <c r="B12" s="4" t="s">
        <v>6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  <row r="13" spans="1:14" ht="14.1" customHeight="1" x14ac:dyDescent="0.25">
      <c r="A13" s="6">
        <v>239</v>
      </c>
      <c r="B13" s="4" t="s">
        <v>7</v>
      </c>
      <c r="C13" s="18">
        <f>519050042.82/7.5345</f>
        <v>68889779.390802309</v>
      </c>
      <c r="D13" s="18"/>
      <c r="E13" s="18">
        <v>69020140</v>
      </c>
      <c r="F13" s="18"/>
      <c r="G13" s="18">
        <v>70000000</v>
      </c>
      <c r="H13" s="18"/>
      <c r="I13" s="18">
        <v>60000000</v>
      </c>
      <c r="J13" s="18"/>
      <c r="K13" s="18"/>
      <c r="L13" s="18"/>
      <c r="M13" s="18"/>
      <c r="N13" s="18"/>
    </row>
    <row r="14" spans="1:14" s="2" customFormat="1" ht="14.1" customHeight="1" x14ac:dyDescent="0.25">
      <c r="A14" s="5">
        <v>24</v>
      </c>
      <c r="B14" s="3" t="s">
        <v>8</v>
      </c>
      <c r="C14" s="17">
        <f>C16</f>
        <v>1410248.1916517352</v>
      </c>
      <c r="D14" s="17">
        <f>D16</f>
        <v>372716</v>
      </c>
      <c r="E14" s="17">
        <f t="shared" ref="E14:J14" si="1">E16</f>
        <v>1292247</v>
      </c>
      <c r="F14" s="17">
        <f t="shared" si="1"/>
        <v>892841</v>
      </c>
      <c r="G14" s="17">
        <f t="shared" si="1"/>
        <v>1350000</v>
      </c>
      <c r="H14" s="17">
        <f t="shared" si="1"/>
        <v>900000</v>
      </c>
      <c r="I14" s="17">
        <f t="shared" si="1"/>
        <v>1300000</v>
      </c>
      <c r="J14" s="17">
        <f t="shared" si="1"/>
        <v>950000</v>
      </c>
      <c r="K14" s="17">
        <v>1400000</v>
      </c>
      <c r="L14" s="17">
        <v>1000000</v>
      </c>
      <c r="M14" s="17">
        <v>1450000</v>
      </c>
      <c r="N14" s="17">
        <v>1100000</v>
      </c>
    </row>
    <row r="15" spans="1:14" ht="14.1" customHeight="1" x14ac:dyDescent="0.25">
      <c r="A15" s="6">
        <v>241</v>
      </c>
      <c r="B15" s="4" t="s">
        <v>9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</row>
    <row r="16" spans="1:14" ht="14.1" customHeight="1" x14ac:dyDescent="0.25">
      <c r="A16" s="6">
        <v>242</v>
      </c>
      <c r="B16" s="4" t="s">
        <v>10</v>
      </c>
      <c r="C16" s="18">
        <f>10625515/7.5345</f>
        <v>1410248.1916517352</v>
      </c>
      <c r="D16" s="18">
        <v>372716</v>
      </c>
      <c r="E16" s="18">
        <v>1292247</v>
      </c>
      <c r="F16" s="18">
        <v>892841</v>
      </c>
      <c r="G16" s="18">
        <v>1350000</v>
      </c>
      <c r="H16" s="18">
        <v>900000</v>
      </c>
      <c r="I16" s="18">
        <v>1300000</v>
      </c>
      <c r="J16" s="18">
        <v>950000</v>
      </c>
      <c r="K16" s="18"/>
      <c r="L16" s="18"/>
      <c r="M16" s="18"/>
      <c r="N16" s="18"/>
    </row>
    <row r="17" spans="1:14" ht="14.1" customHeight="1" x14ac:dyDescent="0.25">
      <c r="A17" s="6">
        <v>243</v>
      </c>
      <c r="B17" s="4" t="s">
        <v>11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</row>
    <row r="18" spans="1:14" ht="14.1" customHeight="1" x14ac:dyDescent="0.25">
      <c r="A18" s="6">
        <v>244</v>
      </c>
      <c r="B18" s="4" t="s">
        <v>12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</row>
    <row r="19" spans="1:14" ht="14.1" customHeight="1" x14ac:dyDescent="0.25">
      <c r="A19" s="6">
        <v>245</v>
      </c>
      <c r="B19" s="4" t="s">
        <v>13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</row>
    <row r="20" spans="1:14" ht="14.1" customHeight="1" x14ac:dyDescent="0.25">
      <c r="A20" s="20" t="s">
        <v>31</v>
      </c>
      <c r="B20" s="21"/>
      <c r="C20" s="18">
        <f>C6+C14</f>
        <v>131111137.51277457</v>
      </c>
      <c r="D20" s="18">
        <f>D6+D14</f>
        <v>49585097</v>
      </c>
      <c r="E20" s="18">
        <f t="shared" ref="E20:N20" si="2">E6+E14</f>
        <v>154199485</v>
      </c>
      <c r="F20" s="18">
        <f t="shared" si="2"/>
        <v>53891401</v>
      </c>
      <c r="G20" s="18">
        <f t="shared" si="2"/>
        <v>157350200</v>
      </c>
      <c r="H20" s="18">
        <f t="shared" si="2"/>
        <v>54100000</v>
      </c>
      <c r="I20" s="18">
        <f t="shared" si="2"/>
        <v>148800250</v>
      </c>
      <c r="J20" s="18">
        <f t="shared" si="2"/>
        <v>54950000</v>
      </c>
      <c r="K20" s="18">
        <f t="shared" si="2"/>
        <v>149400000</v>
      </c>
      <c r="L20" s="18">
        <f t="shared" si="2"/>
        <v>56500000</v>
      </c>
      <c r="M20" s="18">
        <f t="shared" si="2"/>
        <v>150450000</v>
      </c>
      <c r="N20" s="18">
        <f t="shared" si="2"/>
        <v>57100000</v>
      </c>
    </row>
    <row r="21" spans="1:14" ht="30" customHeight="1" x14ac:dyDescent="0.25">
      <c r="A21" s="20" t="s">
        <v>34</v>
      </c>
      <c r="B21" s="21"/>
      <c r="C21" s="10"/>
      <c r="D21" s="10"/>
      <c r="E21" s="10"/>
      <c r="F21" s="10"/>
      <c r="G21" s="8">
        <f>+G20-C20</f>
        <v>26239062.487225428</v>
      </c>
      <c r="H21" s="8">
        <f>+H20-D20</f>
        <v>4514903</v>
      </c>
      <c r="I21" s="8">
        <f>+I20-G20</f>
        <v>-8549950</v>
      </c>
      <c r="J21" s="8">
        <f>+J20-H20</f>
        <v>850000</v>
      </c>
      <c r="K21" s="8">
        <f>+K20-I20</f>
        <v>599750</v>
      </c>
      <c r="L21" s="8">
        <f>+L20-J20</f>
        <v>1550000</v>
      </c>
      <c r="M21" s="8">
        <f t="shared" ref="M21:N21" si="3">+M20-K20</f>
        <v>1050000</v>
      </c>
      <c r="N21" s="8">
        <f t="shared" si="3"/>
        <v>600000</v>
      </c>
    </row>
    <row r="22" spans="1:14" s="2" customFormat="1" ht="14.1" customHeight="1" x14ac:dyDescent="0.25">
      <c r="A22" s="5">
        <v>25</v>
      </c>
      <c r="B22" s="3" t="s">
        <v>14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4" ht="14.1" customHeight="1" x14ac:dyDescent="0.25">
      <c r="A23" s="6">
        <v>251</v>
      </c>
      <c r="B23" s="4" t="s">
        <v>15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ht="14.1" customHeight="1" x14ac:dyDescent="0.25">
      <c r="A24" s="6">
        <v>252</v>
      </c>
      <c r="B24" s="4" t="s">
        <v>16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ht="14.1" customHeight="1" x14ac:dyDescent="0.25">
      <c r="A25" s="6">
        <v>253</v>
      </c>
      <c r="B25" s="4" t="s">
        <v>17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ht="14.1" customHeight="1" x14ac:dyDescent="0.25">
      <c r="A26" s="6">
        <v>254</v>
      </c>
      <c r="B26" s="4" t="s">
        <v>18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14.1" customHeight="1" x14ac:dyDescent="0.25">
      <c r="A27" s="6">
        <v>255</v>
      </c>
      <c r="B27" s="4" t="s">
        <v>19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ht="14.1" customHeight="1" x14ac:dyDescent="0.25">
      <c r="A28" s="6">
        <v>256</v>
      </c>
      <c r="B28" s="4" t="s">
        <v>20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ht="14.1" customHeight="1" x14ac:dyDescent="0.25">
      <c r="A29" s="6">
        <v>259</v>
      </c>
      <c r="B29" s="4" t="s">
        <v>21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s="2" customFormat="1" ht="14.1" customHeight="1" x14ac:dyDescent="0.25">
      <c r="A30" s="5">
        <v>26</v>
      </c>
      <c r="B30" s="3" t="s">
        <v>22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spans="1:14" ht="14.1" customHeight="1" x14ac:dyDescent="0.25">
      <c r="A31" s="6">
        <v>261</v>
      </c>
      <c r="B31" s="4" t="s">
        <v>23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ht="14.1" customHeight="1" x14ac:dyDescent="0.25">
      <c r="A32" s="6">
        <v>262</v>
      </c>
      <c r="B32" s="4" t="s">
        <v>24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1:14" ht="14.1" customHeight="1" x14ac:dyDescent="0.25">
      <c r="A33" s="6">
        <v>263</v>
      </c>
      <c r="B33" s="4" t="s">
        <v>25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ht="14.1" customHeight="1" x14ac:dyDescent="0.25">
      <c r="A34" s="6">
        <v>264</v>
      </c>
      <c r="B34" s="4" t="s">
        <v>26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ht="14.1" customHeight="1" x14ac:dyDescent="0.25">
      <c r="A35" s="6">
        <v>265</v>
      </c>
      <c r="B35" s="4" t="s">
        <v>27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ht="14.1" customHeight="1" x14ac:dyDescent="0.25">
      <c r="A36" s="6">
        <v>267</v>
      </c>
      <c r="B36" s="4" t="s">
        <v>28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s="2" customFormat="1" ht="14.1" customHeight="1" x14ac:dyDescent="0.25">
      <c r="A37" s="20" t="s">
        <v>32</v>
      </c>
      <c r="B37" s="21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</row>
    <row r="38" spans="1:14" s="2" customFormat="1" ht="30" customHeight="1" x14ac:dyDescent="0.25">
      <c r="A38" s="20" t="s">
        <v>35</v>
      </c>
      <c r="B38" s="21"/>
      <c r="C38" s="11"/>
      <c r="D38" s="11"/>
      <c r="E38" s="11"/>
      <c r="F38" s="11"/>
      <c r="G38" s="8">
        <f>+G37-C37</f>
        <v>0</v>
      </c>
      <c r="H38" s="8">
        <f>+H37-D37</f>
        <v>0</v>
      </c>
      <c r="I38" s="8">
        <f>+I37-G37</f>
        <v>0</v>
      </c>
      <c r="J38" s="8">
        <f>+J37-H37</f>
        <v>0</v>
      </c>
      <c r="K38" s="8">
        <f>+K37-I37</f>
        <v>0</v>
      </c>
      <c r="L38" s="8">
        <f>+L37-J37</f>
        <v>0</v>
      </c>
      <c r="M38" s="8">
        <f t="shared" ref="M38:N38" si="4">+M37-K37</f>
        <v>0</v>
      </c>
      <c r="N38" s="8">
        <f t="shared" si="4"/>
        <v>0</v>
      </c>
    </row>
    <row r="39" spans="1:14" s="2" customFormat="1" x14ac:dyDescent="0.25">
      <c r="A39" s="20" t="s">
        <v>33</v>
      </c>
      <c r="B39" s="21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</row>
    <row r="40" spans="1:14" s="2" customFormat="1" ht="30" customHeight="1" x14ac:dyDescent="0.25">
      <c r="A40" s="20" t="s">
        <v>36</v>
      </c>
      <c r="B40" s="21"/>
      <c r="C40" s="11"/>
      <c r="D40" s="11"/>
      <c r="E40" s="11"/>
      <c r="F40" s="11"/>
      <c r="G40" s="8">
        <f>+G39-C39</f>
        <v>0</v>
      </c>
      <c r="H40" s="8">
        <f>+H39-D39</f>
        <v>0</v>
      </c>
      <c r="I40" s="8">
        <f>+I39-G39</f>
        <v>0</v>
      </c>
      <c r="J40" s="8">
        <f>+J39-H39</f>
        <v>0</v>
      </c>
      <c r="K40" s="8">
        <f>+K39-I39</f>
        <v>0</v>
      </c>
      <c r="L40" s="8">
        <f>+L39-J39</f>
        <v>0</v>
      </c>
      <c r="M40" s="8">
        <f t="shared" ref="M40:N40" si="5">+M39-K39</f>
        <v>0</v>
      </c>
      <c r="N40" s="8">
        <f t="shared" si="5"/>
        <v>0</v>
      </c>
    </row>
    <row r="41" spans="1:14" x14ac:dyDescent="0.25">
      <c r="A41" s="2" t="s">
        <v>44</v>
      </c>
      <c r="B41" s="13"/>
      <c r="C41" s="2"/>
      <c r="D41" s="2"/>
      <c r="E41" s="2"/>
      <c r="F41" s="2"/>
    </row>
  </sheetData>
  <mergeCells count="13">
    <mergeCell ref="M3:N3"/>
    <mergeCell ref="K3:L3"/>
    <mergeCell ref="A37:B37"/>
    <mergeCell ref="A40:B40"/>
    <mergeCell ref="A20:B20"/>
    <mergeCell ref="A3:B5"/>
    <mergeCell ref="C3:D3"/>
    <mergeCell ref="E3:F3"/>
    <mergeCell ref="G3:H3"/>
    <mergeCell ref="I3:J3"/>
    <mergeCell ref="A21:B21"/>
    <mergeCell ref="A38:B38"/>
    <mergeCell ref="A39:B39"/>
  </mergeCells>
  <printOptions horizontalCentered="1" verticalCentered="1"/>
  <pageMargins left="0.23622047244094491" right="0.23622047244094491" top="0.15748031496062992" bottom="0.15748031496062992" header="0.31496062992125984" footer="0.31496062992125984"/>
  <pageSetup paperSize="9" scale="8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2</vt:i4>
      </vt:variant>
    </vt:vector>
  </HeadingPairs>
  <TitlesOfParts>
    <vt:vector size="5" baseType="lpstr">
      <vt:lpstr>List1</vt:lpstr>
      <vt:lpstr>List2</vt:lpstr>
      <vt:lpstr>List3</vt:lpstr>
      <vt:lpstr>List1!Ispis_naslova</vt:lpstr>
      <vt:lpstr>List1!Podrucje_ispisa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DIMEC JASNA</cp:lastModifiedBy>
  <cp:lastPrinted>2022-09-20T13:27:40Z</cp:lastPrinted>
  <dcterms:created xsi:type="dcterms:W3CDTF">2017-08-22T11:45:40Z</dcterms:created>
  <dcterms:modified xsi:type="dcterms:W3CDTF">2023-10-07T19:58:53Z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9. Stanje obveza.xlsx</vt:lpwstr>
  </property>
</Properties>
</file>