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vin-file1\sluzbakontrolinga\03 PLANIRANJE\07 Plan 2022\"/>
    </mc:Choice>
  </mc:AlternateContent>
  <bookViews>
    <workbookView xWindow="0" yWindow="0" windowWidth="28800" windowHeight="11535"/>
  </bookViews>
  <sheets>
    <sheet name="Kretanje" sheetId="18" r:id="rId1"/>
    <sheet name="ZAPOŠLJAVANJE" sheetId="16" state="hidden" r:id="rId2"/>
    <sheet name="NABAVA OPREME" sheetId="17" state="hidden" r:id="rId3"/>
  </sheets>
  <externalReferences>
    <externalReference r:id="rId4"/>
  </externalReferences>
  <definedNames>
    <definedName name="_xlnm._FilterDatabase" localSheetId="0" hidden="1">Kretanje!$A$3:$D$411</definedName>
    <definedName name="_xlnm.Print_Titles" localSheetId="0">Kretanje!$3:$3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9" i="18" l="1"/>
  <c r="H228" i="18"/>
  <c r="H227" i="18"/>
  <c r="H226" i="18"/>
  <c r="H225" i="18"/>
  <c r="H224" i="18"/>
  <c r="H223" i="18"/>
  <c r="H222" i="18"/>
  <c r="H221" i="18"/>
  <c r="H220" i="18"/>
  <c r="H219" i="18"/>
  <c r="G425" i="18"/>
  <c r="G424" i="18" s="1"/>
  <c r="G421" i="18"/>
  <c r="G419" i="18"/>
  <c r="G418" i="18" s="1"/>
  <c r="G416" i="18"/>
  <c r="G414" i="18"/>
  <c r="G413" i="18"/>
  <c r="G410" i="18"/>
  <c r="G409" i="18"/>
  <c r="G406" i="18"/>
  <c r="G403" i="18" s="1"/>
  <c r="G404" i="18"/>
  <c r="G401" i="18"/>
  <c r="G399" i="18"/>
  <c r="G398" i="18" s="1"/>
  <c r="G397" i="18" s="1"/>
  <c r="G395" i="18"/>
  <c r="G394" i="18"/>
  <c r="G391" i="18"/>
  <c r="G389" i="18"/>
  <c r="G388" i="18"/>
  <c r="G386" i="18"/>
  <c r="G383" i="18" s="1"/>
  <c r="G382" i="18" s="1"/>
  <c r="G384" i="18"/>
  <c r="G379" i="18"/>
  <c r="G378" i="18"/>
  <c r="G374" i="18"/>
  <c r="G373" i="18"/>
  <c r="G370" i="18"/>
  <c r="G367" i="18"/>
  <c r="G365" i="18"/>
  <c r="G364" i="18"/>
  <c r="G363" i="18" s="1"/>
  <c r="G362" i="18" s="1"/>
  <c r="G357" i="18"/>
  <c r="G350" i="18"/>
  <c r="G341" i="18" s="1"/>
  <c r="G345" i="18"/>
  <c r="G342" i="18"/>
  <c r="G339" i="18"/>
  <c r="G338" i="18" s="1"/>
  <c r="G337" i="18" s="1"/>
  <c r="G333" i="18"/>
  <c r="G331" i="18"/>
  <c r="G327" i="18" s="1"/>
  <c r="G328" i="18"/>
  <c r="G325" i="18"/>
  <c r="G322" i="18"/>
  <c r="G321" i="18" s="1"/>
  <c r="G318" i="18"/>
  <c r="G317" i="18"/>
  <c r="G312" i="18"/>
  <c r="G311" i="18"/>
  <c r="G303" i="18"/>
  <c r="G301" i="18"/>
  <c r="G291" i="18"/>
  <c r="G285" i="18"/>
  <c r="G280" i="18"/>
  <c r="G279" i="18"/>
  <c r="G277" i="18"/>
  <c r="G275" i="18"/>
  <c r="G273" i="18"/>
  <c r="G272" i="18"/>
  <c r="G271" i="18" s="1"/>
  <c r="G269" i="18"/>
  <c r="G268" i="18"/>
  <c r="G264" i="18"/>
  <c r="G263" i="18" s="1"/>
  <c r="G255" i="18"/>
  <c r="G253" i="18"/>
  <c r="G243" i="18"/>
  <c r="G231" i="18" s="1"/>
  <c r="G237" i="18"/>
  <c r="G232" i="18"/>
  <c r="G228" i="18"/>
  <c r="G227" i="18"/>
  <c r="G225" i="18"/>
  <c r="G222" i="18" s="1"/>
  <c r="G223" i="18"/>
  <c r="G216" i="18"/>
  <c r="G215" i="18" s="1"/>
  <c r="G210" i="18"/>
  <c r="G208" i="18"/>
  <c r="G204" i="18"/>
  <c r="G203" i="18" s="1"/>
  <c r="G201" i="18"/>
  <c r="G199" i="18"/>
  <c r="G197" i="18"/>
  <c r="G196" i="18" s="1"/>
  <c r="G192" i="18"/>
  <c r="G191" i="18" s="1"/>
  <c r="G186" i="18"/>
  <c r="G184" i="18"/>
  <c r="G180" i="18"/>
  <c r="G179" i="18" s="1"/>
  <c r="G177" i="18"/>
  <c r="G175" i="18"/>
  <c r="G173" i="18"/>
  <c r="G172" i="18" s="1"/>
  <c r="G168" i="18"/>
  <c r="G167" i="18" s="1"/>
  <c r="G164" i="18"/>
  <c r="G163" i="18" s="1"/>
  <c r="G162" i="18" s="1"/>
  <c r="G160" i="18"/>
  <c r="G159" i="18"/>
  <c r="G155" i="18"/>
  <c r="G154" i="18"/>
  <c r="G153" i="18" s="1"/>
  <c r="G152" i="18" s="1"/>
  <c r="G149" i="18"/>
  <c r="G148" i="18" s="1"/>
  <c r="G146" i="18"/>
  <c r="G141" i="18"/>
  <c r="G139" i="18"/>
  <c r="G137" i="18"/>
  <c r="G136" i="18" s="1"/>
  <c r="G132" i="18"/>
  <c r="G131" i="18"/>
  <c r="G129" i="18"/>
  <c r="G124" i="18"/>
  <c r="G122" i="18"/>
  <c r="G120" i="18"/>
  <c r="G119" i="18" s="1"/>
  <c r="G118" i="18" s="1"/>
  <c r="G116" i="18"/>
  <c r="G115" i="18"/>
  <c r="G113" i="18"/>
  <c r="G112" i="18"/>
  <c r="G111" i="18" s="1"/>
  <c r="G108" i="18"/>
  <c r="G107" i="18"/>
  <c r="G106" i="18" s="1"/>
  <c r="G104" i="18"/>
  <c r="G102" i="18"/>
  <c r="G101" i="18"/>
  <c r="G98" i="18"/>
  <c r="G95" i="18"/>
  <c r="G93" i="18"/>
  <c r="G86" i="18"/>
  <c r="G85" i="18" s="1"/>
  <c r="G84" i="18" s="1"/>
  <c r="G82" i="18"/>
  <c r="G81" i="18"/>
  <c r="G80" i="18" s="1"/>
  <c r="G78" i="18"/>
  <c r="G76" i="18"/>
  <c r="G75" i="18"/>
  <c r="G74" i="18" s="1"/>
  <c r="G72" i="18"/>
  <c r="G70" i="18"/>
  <c r="G69" i="18"/>
  <c r="G66" i="18"/>
  <c r="G59" i="18"/>
  <c r="G57" i="18"/>
  <c r="G56" i="18"/>
  <c r="G54" i="18"/>
  <c r="G53" i="18"/>
  <c r="G52" i="18" s="1"/>
  <c r="G50" i="18"/>
  <c r="G47" i="18" s="1"/>
  <c r="G48" i="18"/>
  <c r="G45" i="18"/>
  <c r="G42" i="18"/>
  <c r="G40" i="18"/>
  <c r="G33" i="18"/>
  <c r="G31" i="18"/>
  <c r="G30" i="18"/>
  <c r="G27" i="18"/>
  <c r="G25" i="18"/>
  <c r="G24" i="18"/>
  <c r="G21" i="18"/>
  <c r="G14" i="18"/>
  <c r="G12" i="18"/>
  <c r="G11" i="18"/>
  <c r="G7" i="18" s="1"/>
  <c r="G9" i="18"/>
  <c r="G8" i="18"/>
  <c r="G135" i="18" l="1"/>
  <c r="G412" i="18"/>
  <c r="G381" i="18" s="1"/>
  <c r="G219" i="18" s="1"/>
  <c r="G230" i="18"/>
  <c r="G320" i="18"/>
  <c r="G110" i="18"/>
  <c r="G195" i="18"/>
  <c r="G29" i="18"/>
  <c r="G6" i="18" s="1"/>
  <c r="G171" i="18"/>
  <c r="G170" i="18" s="1"/>
  <c r="E222" i="18"/>
  <c r="G5" i="18" l="1"/>
  <c r="G4" i="18" s="1"/>
  <c r="F171" i="18"/>
  <c r="E381" i="18"/>
  <c r="D381" i="18"/>
  <c r="C381" i="18"/>
  <c r="F425" i="18"/>
  <c r="E425" i="18"/>
  <c r="D425" i="18"/>
  <c r="C425" i="18"/>
  <c r="C424" i="18"/>
  <c r="F424" i="18"/>
  <c r="E424" i="18"/>
  <c r="D424" i="18"/>
  <c r="F421" i="18"/>
  <c r="E421" i="18"/>
  <c r="D421" i="18"/>
  <c r="D418" i="18"/>
  <c r="C421" i="18"/>
  <c r="F419" i="18"/>
  <c r="E419" i="18"/>
  <c r="D419" i="18"/>
  <c r="C419" i="18"/>
  <c r="E418" i="18"/>
  <c r="F416" i="18"/>
  <c r="E416" i="18"/>
  <c r="E413" i="18"/>
  <c r="D416" i="18"/>
  <c r="C416" i="18"/>
  <c r="F414" i="18"/>
  <c r="F413" i="18"/>
  <c r="E414" i="18"/>
  <c r="D414" i="18"/>
  <c r="D413" i="18"/>
  <c r="C414" i="18"/>
  <c r="F357" i="18"/>
  <c r="E357" i="18"/>
  <c r="D357" i="18"/>
  <c r="C357" i="18"/>
  <c r="F331" i="18"/>
  <c r="E331" i="18"/>
  <c r="E327" i="18"/>
  <c r="D331" i="18"/>
  <c r="D327" i="18"/>
  <c r="C331" i="18"/>
  <c r="C327" i="18"/>
  <c r="F228" i="18"/>
  <c r="E162" i="18"/>
  <c r="D162" i="18"/>
  <c r="C162" i="18"/>
  <c r="F164" i="18"/>
  <c r="F163" i="18"/>
  <c r="E164" i="18"/>
  <c r="D164" i="18"/>
  <c r="C164" i="18"/>
  <c r="C163" i="18"/>
  <c r="E163" i="18"/>
  <c r="D163" i="18"/>
  <c r="F93" i="18"/>
  <c r="E93" i="18"/>
  <c r="D93" i="18"/>
  <c r="C93" i="18"/>
  <c r="F40" i="18"/>
  <c r="E40" i="18"/>
  <c r="D40" i="18"/>
  <c r="C40" i="18"/>
  <c r="F149" i="18"/>
  <c r="F148" i="18" s="1"/>
  <c r="E149" i="18"/>
  <c r="E148" i="18"/>
  <c r="D149" i="18"/>
  <c r="D148" i="18"/>
  <c r="C149" i="18"/>
  <c r="C148" i="18"/>
  <c r="F141" i="18"/>
  <c r="E141" i="18"/>
  <c r="D141" i="18"/>
  <c r="C141" i="18"/>
  <c r="F139" i="18"/>
  <c r="E139" i="18"/>
  <c r="D139" i="18"/>
  <c r="C139" i="18"/>
  <c r="F418" i="18"/>
  <c r="F412" i="18"/>
  <c r="C418" i="18"/>
  <c r="E412" i="18"/>
  <c r="D412" i="18"/>
  <c r="C413" i="18"/>
  <c r="C412" i="18"/>
  <c r="F76" i="18"/>
  <c r="F78" i="18"/>
  <c r="E76" i="18"/>
  <c r="E78" i="18"/>
  <c r="D76" i="18"/>
  <c r="D78" i="18"/>
  <c r="D75" i="18"/>
  <c r="D74" i="18"/>
  <c r="C76" i="18"/>
  <c r="C78" i="18"/>
  <c r="F137" i="18"/>
  <c r="F146" i="18"/>
  <c r="F136" i="18"/>
  <c r="E137" i="18"/>
  <c r="E146" i="18"/>
  <c r="D137" i="18"/>
  <c r="D146" i="18"/>
  <c r="C137" i="18"/>
  <c r="C146" i="18"/>
  <c r="F59" i="18"/>
  <c r="F66" i="18"/>
  <c r="F57" i="18"/>
  <c r="E59" i="18"/>
  <c r="E56" i="18"/>
  <c r="E66" i="18"/>
  <c r="E57" i="18"/>
  <c r="D59" i="18"/>
  <c r="D56" i="18"/>
  <c r="D66" i="18"/>
  <c r="D57" i="18"/>
  <c r="C59" i="18"/>
  <c r="C56" i="18"/>
  <c r="C66" i="18"/>
  <c r="C57" i="18"/>
  <c r="F120" i="18"/>
  <c r="E120" i="18"/>
  <c r="D120" i="18"/>
  <c r="F122" i="18"/>
  <c r="F124" i="18"/>
  <c r="F129" i="18"/>
  <c r="E122" i="18"/>
  <c r="E124" i="18"/>
  <c r="E129" i="18"/>
  <c r="D122" i="18"/>
  <c r="D124" i="18"/>
  <c r="D129" i="18"/>
  <c r="F132" i="18"/>
  <c r="F131" i="18"/>
  <c r="E132" i="18"/>
  <c r="E131" i="18"/>
  <c r="D132" i="18"/>
  <c r="D131" i="18"/>
  <c r="C120" i="18"/>
  <c r="C122" i="18"/>
  <c r="C124" i="18"/>
  <c r="C129" i="18"/>
  <c r="C132" i="18"/>
  <c r="C131" i="18"/>
  <c r="F168" i="18"/>
  <c r="F167" i="18"/>
  <c r="F162" i="18"/>
  <c r="E168" i="18"/>
  <c r="E167" i="18"/>
  <c r="D168" i="18"/>
  <c r="D167" i="18"/>
  <c r="C168" i="18"/>
  <c r="C167" i="18"/>
  <c r="F223" i="18"/>
  <c r="F225" i="18"/>
  <c r="F227" i="18"/>
  <c r="F232" i="18"/>
  <c r="F237" i="18"/>
  <c r="F243" i="18"/>
  <c r="F253" i="18"/>
  <c r="F255" i="18"/>
  <c r="F264" i="18"/>
  <c r="F263" i="18"/>
  <c r="F269" i="18"/>
  <c r="F268" i="18"/>
  <c r="F273" i="18"/>
  <c r="F275" i="18"/>
  <c r="F277" i="18"/>
  <c r="F280" i="18"/>
  <c r="F285" i="18"/>
  <c r="F291" i="18"/>
  <c r="F301" i="18"/>
  <c r="F303" i="18"/>
  <c r="F312" i="18"/>
  <c r="F311" i="18" s="1"/>
  <c r="F318" i="18"/>
  <c r="F317" i="18" s="1"/>
  <c r="F322" i="18"/>
  <c r="F325" i="18"/>
  <c r="F321" i="18"/>
  <c r="F328" i="18"/>
  <c r="F333" i="18"/>
  <c r="F327" i="18"/>
  <c r="F339" i="18"/>
  <c r="F338" i="18"/>
  <c r="F342" i="18"/>
  <c r="F345" i="18"/>
  <c r="F350" i="18"/>
  <c r="E223" i="18"/>
  <c r="E225" i="18"/>
  <c r="E228" i="18"/>
  <c r="E227" i="18"/>
  <c r="E232" i="18"/>
  <c r="E237" i="18"/>
  <c r="E243" i="18"/>
  <c r="E253" i="18"/>
  <c r="E255" i="18"/>
  <c r="E264" i="18"/>
  <c r="E263" i="18"/>
  <c r="E269" i="18"/>
  <c r="E268" i="18"/>
  <c r="E273" i="18"/>
  <c r="E275" i="18"/>
  <c r="E277" i="18"/>
  <c r="E280" i="18"/>
  <c r="E285" i="18"/>
  <c r="E291" i="18"/>
  <c r="E301" i="18"/>
  <c r="E303" i="18"/>
  <c r="E312" i="18"/>
  <c r="E311" i="18"/>
  <c r="E318" i="18"/>
  <c r="E317" i="18"/>
  <c r="E322" i="18"/>
  <c r="E321" i="18"/>
  <c r="E325" i="18"/>
  <c r="E328" i="18"/>
  <c r="E333" i="18"/>
  <c r="E339" i="18"/>
  <c r="E338" i="18"/>
  <c r="E342" i="18"/>
  <c r="E345" i="18"/>
  <c r="E350" i="18"/>
  <c r="D223" i="18"/>
  <c r="D222" i="18"/>
  <c r="D225" i="18"/>
  <c r="D228" i="18"/>
  <c r="D227" i="18"/>
  <c r="D232" i="18"/>
  <c r="D237" i="18"/>
  <c r="D243" i="18"/>
  <c r="D253" i="18"/>
  <c r="D255" i="18"/>
  <c r="D264" i="18"/>
  <c r="D263" i="18"/>
  <c r="D269" i="18"/>
  <c r="D268" i="18"/>
  <c r="D273" i="18"/>
  <c r="D275" i="18"/>
  <c r="D277" i="18"/>
  <c r="D280" i="18"/>
  <c r="D285" i="18"/>
  <c r="D291" i="18"/>
  <c r="D301" i="18"/>
  <c r="D303" i="18"/>
  <c r="D312" i="18"/>
  <c r="D311" i="18"/>
  <c r="D318" i="18"/>
  <c r="D317" i="18"/>
  <c r="D322" i="18"/>
  <c r="D325" i="18"/>
  <c r="D321" i="18"/>
  <c r="D328" i="18"/>
  <c r="D333" i="18"/>
  <c r="D339" i="18"/>
  <c r="D338" i="18"/>
  <c r="D342" i="18"/>
  <c r="D345" i="18"/>
  <c r="D350" i="18"/>
  <c r="C223" i="18"/>
  <c r="C222" i="18"/>
  <c r="C225" i="18"/>
  <c r="C228" i="18"/>
  <c r="C227" i="18"/>
  <c r="C232" i="18"/>
  <c r="C237" i="18"/>
  <c r="C243" i="18"/>
  <c r="C253" i="18"/>
  <c r="C255" i="18"/>
  <c r="C264" i="18"/>
  <c r="C263" i="18"/>
  <c r="C269" i="18"/>
  <c r="C268" i="18"/>
  <c r="C273" i="18"/>
  <c r="C275" i="18"/>
  <c r="C277" i="18"/>
  <c r="C280" i="18"/>
  <c r="C285" i="18"/>
  <c r="C291" i="18"/>
  <c r="C301" i="18"/>
  <c r="C303" i="18"/>
  <c r="C312" i="18"/>
  <c r="C311" i="18"/>
  <c r="C318" i="18"/>
  <c r="C317" i="18"/>
  <c r="C322" i="18"/>
  <c r="C325" i="18"/>
  <c r="C328" i="18"/>
  <c r="C333" i="18"/>
  <c r="C339" i="18"/>
  <c r="C338" i="18"/>
  <c r="C342" i="18"/>
  <c r="C345" i="18"/>
  <c r="C341" i="18"/>
  <c r="C337" i="18"/>
  <c r="C350" i="18"/>
  <c r="F410" i="18"/>
  <c r="F409" i="18" s="1"/>
  <c r="E410" i="18"/>
  <c r="E409" i="18"/>
  <c r="F406" i="18"/>
  <c r="E406" i="18"/>
  <c r="F404" i="18"/>
  <c r="F403" i="18"/>
  <c r="E404" i="18"/>
  <c r="E403" i="18"/>
  <c r="F401" i="18"/>
  <c r="E401" i="18"/>
  <c r="F399" i="18"/>
  <c r="E399" i="18"/>
  <c r="F395" i="18"/>
  <c r="F394" i="18"/>
  <c r="E395" i="18"/>
  <c r="E394" i="18"/>
  <c r="F391" i="18"/>
  <c r="E391" i="18"/>
  <c r="E388" i="18"/>
  <c r="F389" i="18"/>
  <c r="E389" i="18"/>
  <c r="F386" i="18"/>
  <c r="E386" i="18"/>
  <c r="F384" i="18"/>
  <c r="E384" i="18"/>
  <c r="F379" i="18"/>
  <c r="F378" i="18"/>
  <c r="E379" i="18"/>
  <c r="E378" i="18"/>
  <c r="F374" i="18"/>
  <c r="F373" i="18"/>
  <c r="E374" i="18"/>
  <c r="E373" i="18"/>
  <c r="F370" i="18"/>
  <c r="E370" i="18"/>
  <c r="F367" i="18"/>
  <c r="E367" i="18"/>
  <c r="F365" i="18"/>
  <c r="E365" i="18"/>
  <c r="F216" i="18"/>
  <c r="F215" i="18"/>
  <c r="E216" i="18"/>
  <c r="E215" i="18"/>
  <c r="F210" i="18"/>
  <c r="E210" i="18"/>
  <c r="F208" i="18"/>
  <c r="E208" i="18"/>
  <c r="F204" i="18"/>
  <c r="E204" i="18"/>
  <c r="E203" i="18"/>
  <c r="F201" i="18"/>
  <c r="E201" i="18"/>
  <c r="F199" i="18"/>
  <c r="E199" i="18"/>
  <c r="E196" i="18"/>
  <c r="E195" i="18"/>
  <c r="F197" i="18"/>
  <c r="E197" i="18"/>
  <c r="F192" i="18"/>
  <c r="F191" i="18"/>
  <c r="E192" i="18"/>
  <c r="E191" i="18"/>
  <c r="F186" i="18"/>
  <c r="E186" i="18"/>
  <c r="F184" i="18"/>
  <c r="E184" i="18"/>
  <c r="F180" i="18"/>
  <c r="E180" i="18"/>
  <c r="F177" i="18"/>
  <c r="E177" i="18"/>
  <c r="F175" i="18"/>
  <c r="E175" i="18"/>
  <c r="F173" i="18"/>
  <c r="E173" i="18"/>
  <c r="F160" i="18"/>
  <c r="F159" i="18"/>
  <c r="E160" i="18"/>
  <c r="E159" i="18"/>
  <c r="F155" i="18"/>
  <c r="F154" i="18"/>
  <c r="F153" i="18"/>
  <c r="E155" i="18"/>
  <c r="E154" i="18"/>
  <c r="F116" i="18"/>
  <c r="F115" i="18"/>
  <c r="E116" i="18"/>
  <c r="E115" i="18"/>
  <c r="F113" i="18"/>
  <c r="F112" i="18"/>
  <c r="E113" i="18"/>
  <c r="E112" i="18"/>
  <c r="F108" i="18"/>
  <c r="F107" i="18"/>
  <c r="F106" i="18"/>
  <c r="E108" i="18"/>
  <c r="E107" i="18"/>
  <c r="E106" i="18"/>
  <c r="F104" i="18"/>
  <c r="E104" i="18"/>
  <c r="F102" i="18"/>
  <c r="E102" i="18"/>
  <c r="F98" i="18"/>
  <c r="E98" i="18"/>
  <c r="F95" i="18"/>
  <c r="E95" i="18"/>
  <c r="F86" i="18"/>
  <c r="E86" i="18"/>
  <c r="E85" i="18"/>
  <c r="F82" i="18"/>
  <c r="F81" i="18"/>
  <c r="F80" i="18"/>
  <c r="E82" i="18"/>
  <c r="E81" i="18"/>
  <c r="E80" i="18"/>
  <c r="F72" i="18"/>
  <c r="E72" i="18"/>
  <c r="F70" i="18"/>
  <c r="E70" i="18"/>
  <c r="F54" i="18"/>
  <c r="F53" i="18"/>
  <c r="E54" i="18"/>
  <c r="E53" i="18"/>
  <c r="F50" i="18"/>
  <c r="E50" i="18"/>
  <c r="F48" i="18"/>
  <c r="E48" i="18"/>
  <c r="E47" i="18"/>
  <c r="F45" i="18"/>
  <c r="E45" i="18"/>
  <c r="F42" i="18"/>
  <c r="E42" i="18"/>
  <c r="F33" i="18"/>
  <c r="E33" i="18"/>
  <c r="F31" i="18"/>
  <c r="E31" i="18"/>
  <c r="F27" i="18"/>
  <c r="E27" i="18"/>
  <c r="F25" i="18"/>
  <c r="E25" i="18"/>
  <c r="F21" i="18"/>
  <c r="E21" i="18"/>
  <c r="F14" i="18"/>
  <c r="E14" i="18"/>
  <c r="F12" i="18"/>
  <c r="E12" i="18"/>
  <c r="F9" i="18"/>
  <c r="F8" i="18"/>
  <c r="E9" i="18"/>
  <c r="E8" i="18"/>
  <c r="C395" i="18"/>
  <c r="C394" i="18"/>
  <c r="C365" i="18"/>
  <c r="C367" i="18"/>
  <c r="C370" i="18"/>
  <c r="C374" i="18"/>
  <c r="C373" i="18"/>
  <c r="C379" i="18"/>
  <c r="C378" i="18"/>
  <c r="C410" i="18"/>
  <c r="C409" i="18"/>
  <c r="D410" i="18"/>
  <c r="D409" i="18"/>
  <c r="C406" i="18"/>
  <c r="D406" i="18"/>
  <c r="C404" i="18"/>
  <c r="C403" i="18"/>
  <c r="D404" i="18"/>
  <c r="C401" i="18"/>
  <c r="D401" i="18"/>
  <c r="D398" i="18"/>
  <c r="C399" i="18"/>
  <c r="D399" i="18"/>
  <c r="D395" i="18"/>
  <c r="D394" i="18"/>
  <c r="C391" i="18"/>
  <c r="D391" i="18"/>
  <c r="C389" i="18"/>
  <c r="D389" i="18"/>
  <c r="C386" i="18"/>
  <c r="D386" i="18"/>
  <c r="D383" i="18"/>
  <c r="C384" i="18"/>
  <c r="D384" i="18"/>
  <c r="D379" i="18"/>
  <c r="D378" i="18"/>
  <c r="D374" i="18"/>
  <c r="D373" i="18"/>
  <c r="D370" i="18"/>
  <c r="D367" i="18"/>
  <c r="D365" i="18"/>
  <c r="C216" i="18"/>
  <c r="C215" i="18"/>
  <c r="D216" i="18"/>
  <c r="D215" i="18"/>
  <c r="C210" i="18"/>
  <c r="D210" i="18"/>
  <c r="C208" i="18"/>
  <c r="D208" i="18"/>
  <c r="C204" i="18"/>
  <c r="D204" i="18"/>
  <c r="D203" i="18"/>
  <c r="C201" i="18"/>
  <c r="D201" i="18"/>
  <c r="C199" i="18"/>
  <c r="D199" i="18"/>
  <c r="C197" i="18"/>
  <c r="C196" i="18"/>
  <c r="D197" i="18"/>
  <c r="C192" i="18"/>
  <c r="C191" i="18"/>
  <c r="D192" i="18"/>
  <c r="D191" i="18"/>
  <c r="C186" i="18"/>
  <c r="D186" i="18"/>
  <c r="C184" i="18"/>
  <c r="D184" i="18"/>
  <c r="C180" i="18"/>
  <c r="D180" i="18"/>
  <c r="C177" i="18"/>
  <c r="D177" i="18"/>
  <c r="C175" i="18"/>
  <c r="D175" i="18"/>
  <c r="C173" i="18"/>
  <c r="D173" i="18"/>
  <c r="D172" i="18"/>
  <c r="C160" i="18"/>
  <c r="C159" i="18"/>
  <c r="D160" i="18"/>
  <c r="D159" i="18"/>
  <c r="C155" i="18"/>
  <c r="C154" i="18"/>
  <c r="D155" i="18"/>
  <c r="D154" i="18"/>
  <c r="D153" i="18"/>
  <c r="D152" i="18"/>
  <c r="C116" i="18"/>
  <c r="C115" i="18"/>
  <c r="D116" i="18"/>
  <c r="D115" i="18"/>
  <c r="C113" i="18"/>
  <c r="C112" i="18"/>
  <c r="D113" i="18"/>
  <c r="D112" i="18"/>
  <c r="C108" i="18"/>
  <c r="C107" i="18"/>
  <c r="C106" i="18"/>
  <c r="D108" i="18"/>
  <c r="D107" i="18"/>
  <c r="D106" i="18"/>
  <c r="C104" i="18"/>
  <c r="D104" i="18"/>
  <c r="C102" i="18"/>
  <c r="D102" i="18"/>
  <c r="C98" i="18"/>
  <c r="D98" i="18"/>
  <c r="C95" i="18"/>
  <c r="D95" i="18"/>
  <c r="C86" i="18"/>
  <c r="D86" i="18"/>
  <c r="C82" i="18"/>
  <c r="C81" i="18"/>
  <c r="C80" i="18"/>
  <c r="D82" i="18"/>
  <c r="D81" i="18"/>
  <c r="D80" i="18"/>
  <c r="C72" i="18"/>
  <c r="D72" i="18"/>
  <c r="C70" i="18"/>
  <c r="D70" i="18"/>
  <c r="C54" i="18"/>
  <c r="C53" i="18"/>
  <c r="D54" i="18"/>
  <c r="D53" i="18"/>
  <c r="C50" i="18"/>
  <c r="D50" i="18"/>
  <c r="C48" i="18"/>
  <c r="D48" i="18"/>
  <c r="C45" i="18"/>
  <c r="D45" i="18"/>
  <c r="C42" i="18"/>
  <c r="D42" i="18"/>
  <c r="C33" i="18"/>
  <c r="D33" i="18"/>
  <c r="C31" i="18"/>
  <c r="D31" i="18"/>
  <c r="C27" i="18"/>
  <c r="D27" i="18"/>
  <c r="C25" i="18"/>
  <c r="D25" i="18"/>
  <c r="D24" i="18"/>
  <c r="C21" i="18"/>
  <c r="D21" i="18"/>
  <c r="C14" i="18"/>
  <c r="D14" i="18"/>
  <c r="C12" i="18"/>
  <c r="D12" i="18"/>
  <c r="D11" i="18"/>
  <c r="C9" i="18"/>
  <c r="C8" i="18"/>
  <c r="D9" i="18"/>
  <c r="D8" i="18"/>
  <c r="F364" i="18"/>
  <c r="F363" i="18"/>
  <c r="F362" i="18"/>
  <c r="F222" i="18"/>
  <c r="F203" i="18"/>
  <c r="F196" i="18"/>
  <c r="F172" i="18"/>
  <c r="D364" i="18"/>
  <c r="C279" i="18"/>
  <c r="C271" i="18"/>
  <c r="C272" i="18"/>
  <c r="C231" i="18"/>
  <c r="C230" i="18"/>
  <c r="E272" i="18"/>
  <c r="E271" i="18"/>
  <c r="E231" i="18"/>
  <c r="E119" i="18"/>
  <c r="F119" i="18"/>
  <c r="C75" i="18"/>
  <c r="C74" i="18"/>
  <c r="C24" i="18"/>
  <c r="C47" i="18"/>
  <c r="C85" i="18"/>
  <c r="C172" i="18"/>
  <c r="C171" i="18"/>
  <c r="C170" i="18"/>
  <c r="C203" i="18"/>
  <c r="C195" i="18"/>
  <c r="E24" i="18"/>
  <c r="E69" i="18"/>
  <c r="E101" i="18"/>
  <c r="E84" i="18"/>
  <c r="E179" i="18"/>
  <c r="E398" i="18"/>
  <c r="E397" i="18"/>
  <c r="E364" i="18"/>
  <c r="E363" i="18"/>
  <c r="E362" i="18"/>
  <c r="C30" i="18"/>
  <c r="C29" i="18"/>
  <c r="C11" i="18"/>
  <c r="D69" i="18"/>
  <c r="D196" i="18"/>
  <c r="C388" i="18"/>
  <c r="C321" i="18"/>
  <c r="D320" i="18"/>
  <c r="D272" i="18"/>
  <c r="D231" i="18"/>
  <c r="F320" i="18"/>
  <c r="F272" i="18"/>
  <c r="D195" i="18"/>
  <c r="D279" i="18"/>
  <c r="E279" i="18"/>
  <c r="F279" i="18"/>
  <c r="D119" i="18"/>
  <c r="D118" i="18"/>
  <c r="E75" i="18"/>
  <c r="E74" i="18"/>
  <c r="C69" i="18"/>
  <c r="C52" i="18"/>
  <c r="D101" i="18"/>
  <c r="D179" i="18"/>
  <c r="D171" i="18"/>
  <c r="D170" i="18"/>
  <c r="E11" i="18"/>
  <c r="F69" i="18"/>
  <c r="F52" i="18" s="1"/>
  <c r="F179" i="18"/>
  <c r="E383" i="18"/>
  <c r="F388" i="18"/>
  <c r="C119" i="18"/>
  <c r="C118" i="18"/>
  <c r="D85" i="18"/>
  <c r="D84" i="18"/>
  <c r="F30" i="18"/>
  <c r="F29" i="18" s="1"/>
  <c r="F152" i="18"/>
  <c r="C320" i="18"/>
  <c r="D7" i="18"/>
  <c r="D30" i="18"/>
  <c r="D47" i="18"/>
  <c r="C101" i="18"/>
  <c r="C179" i="18"/>
  <c r="C383" i="18"/>
  <c r="D388" i="18"/>
  <c r="C398" i="18"/>
  <c r="C397" i="18"/>
  <c r="D403" i="18"/>
  <c r="C364" i="18"/>
  <c r="C363" i="18"/>
  <c r="C362" i="18"/>
  <c r="E30" i="18"/>
  <c r="E29" i="18"/>
  <c r="E172" i="18"/>
  <c r="E171" i="18"/>
  <c r="E170" i="18"/>
  <c r="F383" i="18"/>
  <c r="D341" i="18"/>
  <c r="D337" i="18"/>
  <c r="E341" i="18"/>
  <c r="E337" i="18"/>
  <c r="F101" i="18"/>
  <c r="F85" i="18"/>
  <c r="F75" i="18"/>
  <c r="F74" i="18"/>
  <c r="F56" i="18"/>
  <c r="F47" i="18"/>
  <c r="C84" i="18"/>
  <c r="C153" i="18"/>
  <c r="C152" i="18"/>
  <c r="D382" i="18"/>
  <c r="D397" i="18"/>
  <c r="E382" i="18"/>
  <c r="C221" i="18"/>
  <c r="D221" i="18"/>
  <c r="E221" i="18"/>
  <c r="E220" i="18" s="1"/>
  <c r="E219" i="18" s="1"/>
  <c r="E4" i="18" s="1"/>
  <c r="F221" i="18"/>
  <c r="D363" i="18"/>
  <c r="D362" i="18"/>
  <c r="E153" i="18"/>
  <c r="E152" i="18"/>
  <c r="D230" i="18"/>
  <c r="E320" i="18"/>
  <c r="E230" i="18"/>
  <c r="E118" i="18"/>
  <c r="E52" i="18"/>
  <c r="C136" i="18"/>
  <c r="C135" i="18"/>
  <c r="E136" i="18"/>
  <c r="E135" i="18"/>
  <c r="C7" i="18"/>
  <c r="D52" i="18"/>
  <c r="E7" i="18"/>
  <c r="D136" i="18"/>
  <c r="D135" i="18"/>
  <c r="F24" i="18"/>
  <c r="F11" i="18"/>
  <c r="C111" i="18"/>
  <c r="C110" i="18"/>
  <c r="D111" i="18"/>
  <c r="E111" i="18"/>
  <c r="E110" i="18"/>
  <c r="F118" i="18"/>
  <c r="F111" i="18"/>
  <c r="F382" i="18"/>
  <c r="F195" i="18"/>
  <c r="F7" i="18"/>
  <c r="D271" i="18"/>
  <c r="D220" i="18"/>
  <c r="D219" i="18"/>
  <c r="C220" i="18"/>
  <c r="C219" i="18"/>
  <c r="C382" i="18"/>
  <c r="D29" i="18"/>
  <c r="D6" i="18"/>
  <c r="C6" i="18"/>
  <c r="C5" i="18"/>
  <c r="E6" i="18"/>
  <c r="E5" i="18"/>
  <c r="D110" i="18"/>
  <c r="F170" i="18"/>
  <c r="C4" i="18"/>
  <c r="D5" i="18"/>
  <c r="D4" i="18"/>
  <c r="F135" i="18" l="1"/>
  <c r="F110" i="18" s="1"/>
  <c r="F398" i="18"/>
  <c r="F397" i="18" s="1"/>
  <c r="F381" i="18" s="1"/>
  <c r="F341" i="18"/>
  <c r="F337" i="18" s="1"/>
  <c r="F271" i="18"/>
  <c r="F231" i="18"/>
  <c r="F230" i="18" s="1"/>
  <c r="F220" i="18"/>
  <c r="F219" i="18" s="1"/>
  <c r="F84" i="18"/>
  <c r="F6" i="18"/>
  <c r="F5" i="18" s="1"/>
  <c r="F4" i="18" l="1"/>
  <c r="H4" i="18" s="1"/>
</calcChain>
</file>

<file path=xl/sharedStrings.xml><?xml version="1.0" encoding="utf-8"?>
<sst xmlns="http://schemas.openxmlformats.org/spreadsheetml/2006/main" count="458" uniqueCount="128">
  <si>
    <t>Ostali rashodi</t>
  </si>
  <si>
    <t>Opći prihodi i primici</t>
  </si>
  <si>
    <t>Materijalni rashodi</t>
  </si>
  <si>
    <t>Rashodi za usluge</t>
  </si>
  <si>
    <t>Usluge telefona, pošte i prijevoza</t>
  </si>
  <si>
    <t>Usluge promidžbe i informiranja</t>
  </si>
  <si>
    <t>Intelektualne i osobne usluge</t>
  </si>
  <si>
    <t>Ostale usluge</t>
  </si>
  <si>
    <t>Naknade troškova osobama izvan radnog odnosa</t>
  </si>
  <si>
    <t>Ostali nespomenuti rashodi poslovanja</t>
  </si>
  <si>
    <t>Naknade za rad predstavničkih i izvršnih tijela, povjerenstava i slično</t>
  </si>
  <si>
    <t>Pomoći EU</t>
  </si>
  <si>
    <t>Naknade troškova zaposlenima</t>
  </si>
  <si>
    <t>Službena putovanja</t>
  </si>
  <si>
    <t>Reprezentacija</t>
  </si>
  <si>
    <t>Rashodi za nabavu proizvedene dugotrajne imovine</t>
  </si>
  <si>
    <t>Nematerijalna proizvedena imovina</t>
  </si>
  <si>
    <t>Ulaganja u računalne programe</t>
  </si>
  <si>
    <t>Ostali prihodi za posebne namjene</t>
  </si>
  <si>
    <t>Rashodi za materijal i energiju</t>
  </si>
  <si>
    <t>Uredski materijal i ostali materijalni rashodi</t>
  </si>
  <si>
    <t>Rashodi za zaposlene</t>
  </si>
  <si>
    <t>Plaće (Bruto)</t>
  </si>
  <si>
    <t>Plaće za redovan rad</t>
  </si>
  <si>
    <t>Plaće za posebne uvjete rada</t>
  </si>
  <si>
    <t>Doprinosi na plaće</t>
  </si>
  <si>
    <t>Doprinosi za obvezno zdravstveno osiguranje</t>
  </si>
  <si>
    <t>Naknade za prijevoz, za rad na terenu i odvojeni život</t>
  </si>
  <si>
    <t>Računalne usluge</t>
  </si>
  <si>
    <t>Ostale pomoći</t>
  </si>
  <si>
    <t>Zdravstvene i veterinarske usluge</t>
  </si>
  <si>
    <t>Postrojenja i oprema</t>
  </si>
  <si>
    <t>Medicinska i laboratorijska oprema</t>
  </si>
  <si>
    <t>Sredstva učešća za pomoći</t>
  </si>
  <si>
    <t>Vlastiti prihodi</t>
  </si>
  <si>
    <t>Stručno usavršavanje zaposlenika</t>
  </si>
  <si>
    <t>Uredska oprema i namještaj</t>
  </si>
  <si>
    <t>Ostali rashodi za zaposlene</t>
  </si>
  <si>
    <t>Zakupnine i najamnine</t>
  </si>
  <si>
    <t>Članarine i norme</t>
  </si>
  <si>
    <t>Komunikacijska oprema</t>
  </si>
  <si>
    <t>Europski socijalni fond (ESF)</t>
  </si>
  <si>
    <t>INVESTICIJE U ZDRAVSTVENU INFRASTRUKTURU</t>
  </si>
  <si>
    <t>Donacije</t>
  </si>
  <si>
    <t>Materijal i sirovine</t>
  </si>
  <si>
    <t>Sitni inventar i auto gume</t>
  </si>
  <si>
    <t>Europski fond za regionalni razvoj (ERDF</t>
  </si>
  <si>
    <t>ADMINISTRACIJA I UPRAVLJANJE</t>
  </si>
  <si>
    <t>Ostale naknade troškova zaposlenima</t>
  </si>
  <si>
    <t>Energija</t>
  </si>
  <si>
    <t>Materijal i dijelovi za tekuće i investicijsko održavanje</t>
  </si>
  <si>
    <t>Usluge tekućeg i investicijskog održavanja</t>
  </si>
  <si>
    <t>Komunalne usluge</t>
  </si>
  <si>
    <t>Premije osiguranja</t>
  </si>
  <si>
    <t>Pristojbe i naknade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</si>
  <si>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</si>
  <si>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</si>
  <si>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</si>
  <si>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</si>
  <si>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</si>
  <si>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Oprema za održavanje i zaštitu</t>
  </si>
  <si>
    <t>Uređaji, strojevi i oprema za ostale namjene</t>
  </si>
  <si>
    <t>Troškovi sudskih postupaka</t>
  </si>
  <si>
    <t>Kazne, penali i naknade štete</t>
  </si>
  <si>
    <t>Ugovorene kazne i ostale naknade šteta</t>
  </si>
  <si>
    <t>Nematerijalna imovina</t>
  </si>
  <si>
    <t>Licence</t>
  </si>
  <si>
    <t>SIGURNOST GRAĐANA I PRAVA NA ZDRAVSTVENE USLUGE</t>
  </si>
  <si>
    <t>Instrumenti, uređaji i strojevi</t>
  </si>
  <si>
    <t>Negativne tečajne razlike i razlike zbog primjene valutne klauzule</t>
  </si>
  <si>
    <t>Knjige, umjetnička djela i ostale izložbene vrijednosti</t>
  </si>
  <si>
    <t>Knjige</t>
  </si>
  <si>
    <t>Rashodi za dodatna ulaganja na nefinancijskoj imovini</t>
  </si>
  <si>
    <t>Dodatna ulaganja na građevinskim objektima</t>
  </si>
  <si>
    <t>Dodatna ulaganja na postrojenjima i opremi</t>
  </si>
  <si>
    <t>Građevinski objekti</t>
  </si>
  <si>
    <t>Prihodi od nefinancijske imovine</t>
  </si>
  <si>
    <t>OPERATIVNI PROGRAM KONKURENTNOST I KOHEZIJA</t>
  </si>
  <si>
    <t>Klinički bolnički centar Sestre milosrdnice</t>
  </si>
  <si>
    <t>K895002</t>
  </si>
  <si>
    <t>KLINIČKI BOLNIČKI CENTAR SESTRE MILOSRDNICE – IZRAVNA KAPITALNA ULAGANJA</t>
  </si>
  <si>
    <t>Umjetnička djela (izložena u galerijama, muzejima i slično)</t>
  </si>
  <si>
    <t>K895004</t>
  </si>
  <si>
    <t>T895005</t>
  </si>
  <si>
    <t>OPERATIVNI PROGRAM UČINKOVITI LJUDSKI POTENCIJALI - OPTIMIZACIJA I POBOLJŠANJE UČINKOVITOSTI RADIOLOŠKE DIJAGNOSTIKE U SUSTAVU ZDRAVSTVA REPUBLIKE HRVATSKE - RADIOLOŠKI EDUKACIJSKI CENTAR</t>
  </si>
  <si>
    <t>A895001</t>
  </si>
  <si>
    <t>Ostali građevinski objekti</t>
  </si>
  <si>
    <t>Ostala nematerijalna proizvedena imovina</t>
  </si>
  <si>
    <t>A895003</t>
  </si>
  <si>
    <t>PROVEDBA PREVENTIVNIH PROGRAMA – KLINIČKI BOLNIČKI CENTAR SESTRE MILOSRDNICE</t>
  </si>
  <si>
    <t>ŠIFRA</t>
  </si>
  <si>
    <t>OPIS</t>
  </si>
  <si>
    <t>T895006</t>
  </si>
  <si>
    <t>POVEĆANJE KAPACITETA CYBER SIGURNOSTI KBC SESTRE MILOSRDNICE</t>
  </si>
  <si>
    <t>Mehanizam za oporavak i otpornost</t>
  </si>
  <si>
    <t>SANACIJA ŠTETA OD POTRESA</t>
  </si>
  <si>
    <t>Fond solidarnosti Europske unije - potres ožujak 2020.</t>
  </si>
  <si>
    <t>Dodatno ulaganje na građevinskim objektima</t>
  </si>
  <si>
    <t xml:space="preserve"> PRORAČUN 2022</t>
  </si>
  <si>
    <t>Naziv zdravstvene ustanove</t>
  </si>
  <si>
    <t>RB</t>
  </si>
  <si>
    <t>NAZIV OPREME KOJA SE PLANIRA NABAVITI U 2022.g.</t>
  </si>
  <si>
    <t>OBAVEZNO navesti planirani izvor financiranja  nabave opreme (IF 11; IF 12; IF 31; IF 61; i sl.)</t>
  </si>
  <si>
    <t>VRIJEDNOST OPREME (S PDV-OM)</t>
  </si>
  <si>
    <t xml:space="preserve">* Detaljno obrazloženje nabave opreme mora obavezno sadržavati informacije: 1) postoji li već takva oprema u zdravstvenoj ustanovi (navesti količinu); 2) koliko liječnika će raditi na navedenoj opremi; 3) hoće li navedena oprema pridonijeti smanjenju listi čekanja i sl. </t>
  </si>
  <si>
    <t xml:space="preserve"> DETALJNO OBRAZLOŽENJE NABAVE OPREME **</t>
  </si>
  <si>
    <t xml:space="preserve">STATUS NABAVE OPREME (planirana, postupak nabave pokrenut; postupak nabave završen)  </t>
  </si>
  <si>
    <t>BROJ RKP</t>
  </si>
  <si>
    <t>Podaci o novom zapošljavanju u 2022</t>
  </si>
  <si>
    <t xml:space="preserve">broj odobrenih novih zapošljavanja u 2022.g. </t>
  </si>
  <si>
    <t>Stvarni broj zaposlenih službenika i namještenika na dan 31. ožujka 2022.</t>
  </si>
  <si>
    <t>Naziv radnog mjesta za koje je odobreno novo zapošljavanje u 2022</t>
  </si>
  <si>
    <t>Jeli natječaj za zapošljavanje objavljen</t>
  </si>
  <si>
    <t>datum očekivanog primitka radnika u 2022</t>
  </si>
  <si>
    <t>K895007</t>
  </si>
  <si>
    <t>Rashodi za nabavu neproizvedene dugotrajne imovine</t>
  </si>
  <si>
    <t xml:space="preserve">IZMJENE I DOPUNE </t>
  </si>
  <si>
    <t>REBALANS I                          NN 62/2022</t>
  </si>
  <si>
    <t>Ugovorne kazne i ostale naknade šteta</t>
  </si>
  <si>
    <t>Prijevozna sredstva</t>
  </si>
  <si>
    <t>Prijevozna sredstva u cestovnom prometu</t>
  </si>
  <si>
    <t>Ostale refundacije iz pomoći EU</t>
  </si>
  <si>
    <t>REBALANS II                           NN 131/2022</t>
  </si>
  <si>
    <t>KRETANJE FINANCIJSKOG PLANA KROZ 2022. GODINU</t>
  </si>
  <si>
    <t>KONAČNI PLAN</t>
  </si>
  <si>
    <t>NIJE PROŠLO NA VLADI RH</t>
  </si>
  <si>
    <t>Razlika Konačni plan - Rebalans II</t>
  </si>
  <si>
    <t>Preraspodjela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</si>
</sst>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6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18"/>
      </left>
      <right/>
      <top/>
      <bottom/>
      <diagonal/>
    </border>
  </borders>
  <cellStyleXfs count="62">
    <xf numFmtId="0" fontId="0" fillId="0" borderId="0"/>
    <xf numFmtId="4" fontId="2" fillId="2" borderId="1" applyNumberFormat="0" applyProtection="0">
      <alignment horizontal="left" vertical="center" indent="1" justifyLastLine="1"/>
    </xf>
    <xf numFmtId="4" fontId="2" fillId="2" borderId="1" applyNumberFormat="0" applyProtection="0">
      <alignment horizontal="left" vertical="center" indent="1" justifyLastLine="1"/>
    </xf>
    <xf numFmtId="4" fontId="2" fillId="3" borderId="1" applyNumberFormat="0" applyProtection="0">
      <alignment horizontal="right" vertical="center"/>
    </xf>
    <xf numFmtId="4" fontId="2" fillId="4" borderId="1" applyNumberFormat="0" applyProtection="0">
      <alignment horizontal="left" vertical="center" indent="1" justifyLastLine="1"/>
    </xf>
    <xf numFmtId="4" fontId="2" fillId="5" borderId="1" applyNumberFormat="0" applyProtection="0">
      <alignment vertical="center"/>
    </xf>
    <xf numFmtId="0" fontId="2" fillId="6" borderId="1" applyNumberFormat="0" applyProtection="0">
      <alignment horizontal="left" vertical="center" indent="1" justifyLastLine="1"/>
    </xf>
    <xf numFmtId="0" fontId="2" fillId="7" borderId="1" applyNumberFormat="0" applyProtection="0">
      <alignment horizontal="left" vertical="center" indent="1" justifyLastLine="1"/>
    </xf>
    <xf numFmtId="0" fontId="2" fillId="8" borderId="1" applyNumberFormat="0" applyProtection="0">
      <alignment horizontal="left" vertical="center" indent="1" justifyLastLine="1"/>
    </xf>
    <xf numFmtId="0" fontId="2" fillId="9" borderId="1" applyNumberFormat="0" applyProtection="0">
      <alignment horizontal="left" vertical="center" indent="1" justifyLastLine="1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0" fontId="7" fillId="0" borderId="0"/>
    <xf numFmtId="4" fontId="8" fillId="25" borderId="5" applyNumberFormat="0" applyProtection="0">
      <alignment vertical="center"/>
    </xf>
    <xf numFmtId="4" fontId="9" fillId="4" borderId="5" applyNumberFormat="0" applyProtection="0">
      <alignment vertical="center"/>
    </xf>
    <xf numFmtId="4" fontId="8" fillId="25" borderId="5" applyNumberFormat="0" applyProtection="0">
      <alignment horizontal="left" vertical="center" indent="1"/>
    </xf>
    <xf numFmtId="0" fontId="8" fillId="4" borderId="5" applyNumberFormat="0" applyProtection="0">
      <alignment horizontal="left" vertical="top" indent="1"/>
    </xf>
    <xf numFmtId="4" fontId="8" fillId="26" borderId="0" applyNumberFormat="0" applyProtection="0">
      <alignment horizontal="left" vertical="center" indent="1"/>
    </xf>
    <xf numFmtId="4" fontId="5" fillId="20" borderId="5" applyNumberFormat="0" applyProtection="0">
      <alignment horizontal="right" vertical="center"/>
    </xf>
    <xf numFmtId="4" fontId="5" fillId="19" borderId="5" applyNumberFormat="0" applyProtection="0">
      <alignment horizontal="right" vertical="center"/>
    </xf>
    <xf numFmtId="4" fontId="5" fillId="23" borderId="5" applyNumberFormat="0" applyProtection="0">
      <alignment horizontal="right" vertical="center"/>
    </xf>
    <xf numFmtId="4" fontId="5" fillId="24" borderId="5" applyNumberFormat="0" applyProtection="0">
      <alignment horizontal="right" vertical="center"/>
    </xf>
    <xf numFmtId="4" fontId="5" fillId="27" borderId="5" applyNumberFormat="0" applyProtection="0">
      <alignment horizontal="right" vertical="center"/>
    </xf>
    <xf numFmtId="4" fontId="5" fillId="28" borderId="5" applyNumberFormat="0" applyProtection="0">
      <alignment horizontal="right" vertical="center"/>
    </xf>
    <xf numFmtId="4" fontId="5" fillId="21" borderId="5" applyNumberFormat="0" applyProtection="0">
      <alignment horizontal="right" vertical="center"/>
    </xf>
    <xf numFmtId="4" fontId="5" fillId="22" borderId="5" applyNumberFormat="0" applyProtection="0">
      <alignment horizontal="right" vertical="center"/>
    </xf>
    <xf numFmtId="4" fontId="5" fillId="29" borderId="5" applyNumberFormat="0" applyProtection="0">
      <alignment horizontal="right" vertical="center"/>
    </xf>
    <xf numFmtId="4" fontId="8" fillId="30" borderId="7" applyNumberFormat="0" applyProtection="0">
      <alignment horizontal="left" vertical="center" indent="1"/>
    </xf>
    <xf numFmtId="4" fontId="5" fillId="9" borderId="0" applyNumberFormat="0" applyProtection="0">
      <alignment horizontal="left" vertical="center" indent="1"/>
    </xf>
    <xf numFmtId="4" fontId="10" fillId="31" borderId="0" applyNumberFormat="0" applyProtection="0">
      <alignment horizontal="left" vertical="center" indent="1"/>
    </xf>
    <xf numFmtId="4" fontId="8" fillId="3" borderId="5" applyNumberFormat="0" applyProtection="0">
      <alignment horizontal="center" vertical="top"/>
    </xf>
    <xf numFmtId="4" fontId="4" fillId="9" borderId="0" applyNumberFormat="0" applyProtection="0">
      <alignment horizontal="left" vertical="center" indent="1"/>
    </xf>
    <xf numFmtId="4" fontId="4" fillId="26" borderId="0" applyNumberFormat="0" applyProtection="0">
      <alignment horizontal="left" vertical="center" indent="1"/>
    </xf>
    <xf numFmtId="0" fontId="14" fillId="31" borderId="5" applyNumberFormat="0" applyProtection="0">
      <alignment horizontal="left" vertical="center" indent="1"/>
    </xf>
    <xf numFmtId="0" fontId="6" fillId="31" borderId="5" applyNumberFormat="0" applyProtection="0">
      <alignment horizontal="left" vertical="top" indent="1"/>
    </xf>
    <xf numFmtId="0" fontId="14" fillId="26" borderId="5" applyNumberFormat="0" applyProtection="0">
      <alignment horizontal="left" vertical="center" indent="1"/>
    </xf>
    <xf numFmtId="0" fontId="6" fillId="26" borderId="5" applyNumberFormat="0" applyProtection="0">
      <alignment horizontal="left" vertical="top" indent="1"/>
    </xf>
    <xf numFmtId="0" fontId="14" fillId="32" borderId="5" applyNumberFormat="0" applyProtection="0">
      <alignment horizontal="left" vertical="center" indent="1"/>
    </xf>
    <xf numFmtId="0" fontId="6" fillId="32" borderId="5" applyNumberFormat="0" applyProtection="0">
      <alignment horizontal="left" vertical="top" indent="1"/>
    </xf>
    <xf numFmtId="0" fontId="6" fillId="18" borderId="5" applyNumberFormat="0" applyProtection="0">
      <alignment horizontal="left" vertical="center" indent="1"/>
    </xf>
    <xf numFmtId="0" fontId="6" fillId="18" borderId="5" applyNumberFormat="0" applyProtection="0">
      <alignment horizontal="left" vertical="top" indent="1"/>
    </xf>
    <xf numFmtId="0" fontId="7" fillId="0" borderId="0"/>
    <xf numFmtId="4" fontId="5" fillId="25" borderId="5" applyNumberFormat="0" applyProtection="0">
      <alignment vertical="center"/>
    </xf>
    <xf numFmtId="4" fontId="11" fillId="25" borderId="5" applyNumberFormat="0" applyProtection="0">
      <alignment vertical="center"/>
    </xf>
    <xf numFmtId="4" fontId="5" fillId="25" borderId="5" applyNumberFormat="0" applyProtection="0">
      <alignment horizontal="left" vertical="center" indent="1"/>
    </xf>
    <xf numFmtId="0" fontId="5" fillId="25" borderId="5" applyNumberFormat="0" applyProtection="0">
      <alignment horizontal="left" vertical="top" indent="1"/>
    </xf>
    <xf numFmtId="4" fontId="5" fillId="9" borderId="5" applyNumberFormat="0" applyProtection="0">
      <alignment horizontal="right" vertical="center"/>
    </xf>
    <xf numFmtId="4" fontId="11" fillId="9" borderId="5" applyNumberFormat="0" applyProtection="0">
      <alignment horizontal="right" vertical="center"/>
    </xf>
    <xf numFmtId="4" fontId="5" fillId="3" borderId="5" applyNumberFormat="0" applyProtection="0">
      <alignment horizontal="left" vertical="center" indent="1"/>
    </xf>
    <xf numFmtId="0" fontId="8" fillId="26" borderId="5" applyNumberFormat="0" applyProtection="0">
      <alignment horizontal="center" vertical="top" wrapText="1"/>
    </xf>
    <xf numFmtId="4" fontId="12" fillId="33" borderId="0" applyNumberFormat="0" applyProtection="0">
      <alignment horizontal="left" vertical="top" indent="1"/>
    </xf>
    <xf numFmtId="4" fontId="13" fillId="9" borderId="5" applyNumberFormat="0" applyProtection="0">
      <alignment horizontal="right" vertical="center"/>
    </xf>
    <xf numFmtId="0" fontId="6" fillId="0" borderId="0"/>
    <xf numFmtId="0" fontId="6" fillId="0" borderId="0"/>
    <xf numFmtId="43" fontId="1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6" fillId="0" borderId="0"/>
    <xf numFmtId="43" fontId="16" fillId="0" borderId="0" applyFont="0" applyFill="0" applyBorder="0" applyAlignment="0" applyProtection="0"/>
    <xf numFmtId="0" fontId="6" fillId="0" borderId="0"/>
    <xf numFmtId="0" fontId="6" fillId="0" borderId="0"/>
  </cellStyleXfs>
  <cellXfs count="142">
    <xf numFmtId="0" fontId="0" fillId="0" borderId="0" xfId="0"/>
    <xf numFmtId="0" fontId="0" fillId="0" borderId="0" xfId="0" applyFill="1"/>
    <xf numFmtId="0" fontId="2" fillId="17" borderId="1" xfId="9" quotePrefix="1" applyNumberFormat="1" applyFill="1" applyAlignment="1">
      <alignment horizontal="center" vertical="center" justifyLastLine="1"/>
    </xf>
    <xf numFmtId="0" fontId="0" fillId="0" borderId="0" xfId="0"/>
    <xf numFmtId="0" fontId="2" fillId="2" borderId="1" xfId="2" quotePrefix="1" applyNumberFormat="1" applyAlignment="1">
      <alignment horizontal="center" vertical="center" wrapText="1" justifyLastLine="1"/>
    </xf>
    <xf numFmtId="4" fontId="15" fillId="17" borderId="5" xfId="46" applyNumberFormat="1" applyFont="1" applyFill="1">
      <alignment horizontal="right" vertical="center"/>
    </xf>
    <xf numFmtId="4" fontId="15" fillId="17" borderId="3" xfId="46" applyNumberFormat="1" applyFont="1" applyFill="1" applyBorder="1">
      <alignment horizontal="right" vertical="center"/>
    </xf>
    <xf numFmtId="0" fontId="0" fillId="0" borderId="0" xfId="0" applyAlignment="1">
      <alignment horizontal="center"/>
    </xf>
    <xf numFmtId="0" fontId="2" fillId="2" borderId="1" xfId="1" quotePrefix="1" applyNumberFormat="1" applyAlignment="1">
      <alignment horizontal="center" vertical="center" justifyLastLine="1"/>
    </xf>
    <xf numFmtId="4" fontId="15" fillId="16" borderId="5" xfId="46" applyNumberFormat="1" applyFont="1" applyFill="1">
      <alignment horizontal="right" vertical="center"/>
    </xf>
    <xf numFmtId="4" fontId="15" fillId="14" borderId="5" xfId="46" applyNumberFormat="1" applyFont="1" applyFill="1">
      <alignment horizontal="right" vertical="center"/>
    </xf>
    <xf numFmtId="4" fontId="15" fillId="11" borderId="5" xfId="46" applyNumberFormat="1" applyFont="1" applyFill="1">
      <alignment horizontal="right" vertical="center"/>
    </xf>
    <xf numFmtId="2" fontId="0" fillId="0" borderId="0" xfId="0" applyNumberFormat="1" applyAlignment="1">
      <alignment vertical="top" wrapText="1"/>
    </xf>
    <xf numFmtId="2" fontId="2" fillId="12" borderId="1" xfId="7" quotePrefix="1" applyNumberFormat="1" applyFill="1" applyAlignment="1">
      <alignment vertical="top" wrapText="1"/>
    </xf>
    <xf numFmtId="2" fontId="2" fillId="13" borderId="1" xfId="8" quotePrefix="1" applyNumberFormat="1" applyFill="1" applyAlignment="1">
      <alignment vertical="top" wrapText="1"/>
    </xf>
    <xf numFmtId="2" fontId="2" fillId="15" borderId="1" xfId="9" quotePrefix="1" applyNumberFormat="1" applyFill="1" applyAlignment="1">
      <alignment vertical="top" wrapText="1"/>
    </xf>
    <xf numFmtId="2" fontId="2" fillId="14" borderId="1" xfId="9" quotePrefix="1" applyNumberFormat="1" applyFill="1" applyAlignment="1">
      <alignment vertical="top" wrapText="1"/>
    </xf>
    <xf numFmtId="2" fontId="2" fillId="11" borderId="1" xfId="9" quotePrefix="1" applyNumberFormat="1" applyFill="1" applyAlignment="1">
      <alignment vertical="top" wrapText="1"/>
    </xf>
    <xf numFmtId="2" fontId="2" fillId="16" borderId="1" xfId="9" quotePrefix="1" applyNumberFormat="1" applyFill="1" applyAlignment="1">
      <alignment vertical="top" wrapText="1"/>
    </xf>
    <xf numFmtId="2" fontId="2" fillId="17" borderId="1" xfId="9" quotePrefix="1" applyNumberFormat="1" applyFill="1" applyAlignment="1">
      <alignment vertical="top" wrapText="1"/>
    </xf>
    <xf numFmtId="2" fontId="2" fillId="0" borderId="1" xfId="9" quotePrefix="1" applyNumberFormat="1" applyFill="1" applyAlignment="1">
      <alignment vertical="top" wrapText="1"/>
    </xf>
    <xf numFmtId="2" fontId="2" fillId="17" borderId="1" xfId="9" quotePrefix="1" applyNumberFormat="1" applyFill="1" applyBorder="1" applyAlignment="1">
      <alignment vertical="top" wrapText="1"/>
    </xf>
    <xf numFmtId="2" fontId="2" fillId="16" borderId="1" xfId="9" quotePrefix="1" applyNumberFormat="1" applyFill="1" applyBorder="1" applyAlignment="1">
      <alignment vertical="top" wrapText="1"/>
    </xf>
    <xf numFmtId="2" fontId="2" fillId="0" borderId="1" xfId="9" quotePrefix="1" applyNumberFormat="1" applyFill="1" applyBorder="1" applyAlignment="1">
      <alignment vertical="top" wrapText="1"/>
    </xf>
    <xf numFmtId="2" fontId="2" fillId="14" borderId="1" xfId="9" quotePrefix="1" applyNumberFormat="1" applyFill="1" applyBorder="1" applyAlignment="1">
      <alignment vertical="top" wrapText="1"/>
    </xf>
    <xf numFmtId="2" fontId="2" fillId="11" borderId="1" xfId="9" quotePrefix="1" applyNumberFormat="1" applyFill="1" applyBorder="1" applyAlignment="1">
      <alignment vertical="top" wrapText="1"/>
    </xf>
    <xf numFmtId="2" fontId="2" fillId="15" borderId="1" xfId="9" quotePrefix="1" applyNumberFormat="1" applyFill="1" applyAlignment="1">
      <alignment vertical="center" wrapText="1"/>
    </xf>
    <xf numFmtId="2" fontId="2" fillId="15" borderId="1" xfId="9" quotePrefix="1" applyNumberFormat="1" applyFill="1" applyAlignment="1">
      <alignment horizontal="center" vertical="center" justifyLastLine="1"/>
    </xf>
    <xf numFmtId="0" fontId="2" fillId="16" borderId="1" xfId="9" quotePrefix="1" applyNumberFormat="1" applyFill="1" applyAlignment="1">
      <alignment horizontal="center" vertical="center" justifyLastLine="1"/>
    </xf>
    <xf numFmtId="0" fontId="2" fillId="11" borderId="1" xfId="9" quotePrefix="1" applyNumberFormat="1" applyFill="1" applyAlignment="1">
      <alignment horizontal="center" vertical="center" justifyLastLine="1"/>
    </xf>
    <xf numFmtId="0" fontId="2" fillId="14" borderId="1" xfId="9" quotePrefix="1" applyNumberFormat="1" applyFill="1" applyAlignment="1">
      <alignment horizontal="center" vertical="center" justifyLastLine="1"/>
    </xf>
    <xf numFmtId="0" fontId="2" fillId="13" borderId="1" xfId="8" quotePrefix="1" applyNumberFormat="1" applyFill="1" applyAlignment="1">
      <alignment horizontal="center" vertical="center" justifyLastLine="1"/>
    </xf>
    <xf numFmtId="0" fontId="2" fillId="12" borderId="1" xfId="7" quotePrefix="1" applyNumberFormat="1" applyFill="1" applyAlignment="1">
      <alignment horizontal="center" vertical="center" justifyLastLine="1"/>
    </xf>
    <xf numFmtId="0" fontId="2" fillId="16" borderId="9" xfId="9" quotePrefix="1" applyNumberFormat="1" applyFill="1" applyBorder="1" applyAlignment="1">
      <alignment horizontal="center" vertical="center" justifyLastLine="1"/>
    </xf>
    <xf numFmtId="0" fontId="2" fillId="0" borderId="9" xfId="9" quotePrefix="1" applyNumberFormat="1" applyFill="1" applyBorder="1" applyAlignment="1">
      <alignment horizontal="center" vertical="center" justifyLastLine="1"/>
    </xf>
    <xf numFmtId="0" fontId="2" fillId="0" borderId="1" xfId="9" quotePrefix="1" applyNumberFormat="1" applyFill="1" applyAlignment="1">
      <alignment horizontal="center" vertical="center" justifyLastLine="1"/>
    </xf>
    <xf numFmtId="0" fontId="2" fillId="17" borderId="9" xfId="9" quotePrefix="1" applyNumberFormat="1" applyFill="1" applyBorder="1" applyAlignment="1">
      <alignment horizontal="center" vertical="center" justifyLastLine="1"/>
    </xf>
    <xf numFmtId="0" fontId="2" fillId="14" borderId="9" xfId="9" quotePrefix="1" applyNumberFormat="1" applyFill="1" applyBorder="1" applyAlignment="1">
      <alignment horizontal="center" vertical="center" justifyLastLine="1"/>
    </xf>
    <xf numFmtId="0" fontId="2" fillId="11" borderId="9" xfId="9" quotePrefix="1" applyNumberFormat="1" applyFill="1" applyBorder="1" applyAlignment="1">
      <alignment horizontal="center" vertical="center" justifyLastLine="1"/>
    </xf>
    <xf numFmtId="2" fontId="2" fillId="10" borderId="1" xfId="6" quotePrefix="1" applyNumberFormat="1" applyFill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36" borderId="0" xfId="0" applyFill="1"/>
    <xf numFmtId="0" fontId="2" fillId="17" borderId="1" xfId="7" quotePrefix="1" applyNumberFormat="1" applyFill="1" applyAlignment="1">
      <alignment horizontal="center" vertical="top" wrapText="1"/>
    </xf>
    <xf numFmtId="2" fontId="2" fillId="17" borderId="1" xfId="7" quotePrefix="1" applyNumberFormat="1" applyFill="1" applyAlignment="1">
      <alignment vertical="top" wrapText="1"/>
    </xf>
    <xf numFmtId="0" fontId="0" fillId="35" borderId="3" xfId="0" applyFill="1" applyBorder="1" applyAlignment="1">
      <alignment horizontal="center" vertical="center" wrapText="1"/>
    </xf>
    <xf numFmtId="0" fontId="0" fillId="36" borderId="0" xfId="0" applyFill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0" fillId="34" borderId="10" xfId="0" applyFill="1" applyBorder="1" applyAlignment="1">
      <alignment vertical="center"/>
    </xf>
    <xf numFmtId="1" fontId="2" fillId="17" borderId="9" xfId="9" quotePrefix="1" applyNumberFormat="1" applyFill="1" applyBorder="1" applyAlignment="1">
      <alignment horizontal="center" vertical="center" justifyLastLine="1"/>
    </xf>
    <xf numFmtId="1" fontId="2" fillId="17" borderId="1" xfId="9" quotePrefix="1" applyNumberFormat="1" applyFill="1" applyAlignment="1">
      <alignment horizontal="center" vertical="center" justifyLastLine="1"/>
    </xf>
    <xf numFmtId="1" fontId="2" fillId="16" borderId="1" xfId="9" quotePrefix="1" applyNumberFormat="1" applyFill="1" applyAlignment="1">
      <alignment horizontal="center" vertical="center" justifyLastLine="1"/>
    </xf>
    <xf numFmtId="1" fontId="2" fillId="14" borderId="1" xfId="9" quotePrefix="1" applyNumberFormat="1" applyFill="1" applyAlignment="1">
      <alignment horizontal="center" vertical="center" justifyLastLine="1"/>
    </xf>
    <xf numFmtId="2" fontId="2" fillId="17" borderId="1" xfId="9" quotePrefix="1" applyNumberFormat="1" applyFill="1" applyBorder="1" applyAlignment="1">
      <alignment horizontal="left" vertical="center" wrapText="1"/>
    </xf>
    <xf numFmtId="2" fontId="2" fillId="2" borderId="1" xfId="1" quotePrefix="1" applyNumberFormat="1" applyAlignment="1">
      <alignment horizontal="center" vertical="center" wrapText="1"/>
    </xf>
    <xf numFmtId="4" fontId="2" fillId="11" borderId="6" xfId="5" applyNumberFormat="1" applyFill="1" applyBorder="1" applyAlignment="1">
      <alignment vertical="center" wrapText="1"/>
    </xf>
    <xf numFmtId="1" fontId="2" fillId="11" borderId="1" xfId="9" quotePrefix="1" applyNumberFormat="1" applyFill="1" applyAlignment="1">
      <alignment horizontal="center" vertical="center" justifyLastLine="1"/>
    </xf>
    <xf numFmtId="4" fontId="2" fillId="12" borderId="1" xfId="5" applyNumberFormat="1" applyFont="1" applyFill="1">
      <alignment vertical="center"/>
    </xf>
    <xf numFmtId="4" fontId="2" fillId="13" borderId="1" xfId="5" applyNumberFormat="1" applyFont="1" applyFill="1">
      <alignment vertical="center"/>
    </xf>
    <xf numFmtId="4" fontId="2" fillId="15" borderId="1" xfId="5" applyNumberFormat="1" applyFont="1" applyFill="1">
      <alignment vertical="center"/>
    </xf>
    <xf numFmtId="4" fontId="2" fillId="14" borderId="1" xfId="5" applyNumberFormat="1" applyFont="1" applyFill="1">
      <alignment vertical="center"/>
    </xf>
    <xf numFmtId="4" fontId="2" fillId="11" borderId="6" xfId="5" applyNumberFormat="1" applyFont="1" applyFill="1" applyBorder="1">
      <alignment vertical="center"/>
    </xf>
    <xf numFmtId="4" fontId="2" fillId="16" borderId="6" xfId="5" applyNumberFormat="1" applyFont="1" applyFill="1" applyBorder="1">
      <alignment vertical="center"/>
    </xf>
    <xf numFmtId="4" fontId="15" fillId="17" borderId="5" xfId="13" applyNumberFormat="1" applyFont="1" applyFill="1">
      <alignment vertical="center"/>
    </xf>
    <xf numFmtId="4" fontId="2" fillId="11" borderId="1" xfId="5" applyNumberFormat="1" applyFont="1" applyFill="1">
      <alignment vertical="center"/>
    </xf>
    <xf numFmtId="4" fontId="2" fillId="16" borderId="4" xfId="5" applyNumberFormat="1" applyFont="1" applyFill="1" applyBorder="1">
      <alignment vertical="center"/>
    </xf>
    <xf numFmtId="4" fontId="2" fillId="17" borderId="3" xfId="58" applyNumberFormat="1" applyFont="1" applyFill="1" applyBorder="1"/>
    <xf numFmtId="4" fontId="2" fillId="16" borderId="1" xfId="5" applyNumberFormat="1" applyFont="1" applyFill="1">
      <alignment vertical="center"/>
    </xf>
    <xf numFmtId="4" fontId="2" fillId="17" borderId="1" xfId="10" applyNumberFormat="1" applyFont="1" applyFill="1">
      <alignment horizontal="right" vertical="center"/>
    </xf>
    <xf numFmtId="4" fontId="2" fillId="17" borderId="3" xfId="54" applyNumberFormat="1" applyFont="1" applyFill="1" applyBorder="1"/>
    <xf numFmtId="4" fontId="2" fillId="16" borderId="8" xfId="5" applyNumberFormat="1" applyFont="1" applyFill="1" applyBorder="1">
      <alignment vertical="center"/>
    </xf>
    <xf numFmtId="4" fontId="15" fillId="16" borderId="3" xfId="46" applyNumberFormat="1" applyFont="1" applyFill="1" applyBorder="1">
      <alignment horizontal="right" vertical="center"/>
    </xf>
    <xf numFmtId="4" fontId="2" fillId="14" borderId="6" xfId="5" applyNumberFormat="1" applyFont="1" applyFill="1" applyBorder="1">
      <alignment vertical="center"/>
    </xf>
    <xf numFmtId="4" fontId="15" fillId="14" borderId="5" xfId="13" applyNumberFormat="1" applyFont="1" applyFill="1">
      <alignment vertical="center"/>
    </xf>
    <xf numFmtId="4" fontId="2" fillId="17" borderId="1" xfId="5" applyNumberFormat="1" applyFont="1" applyFill="1">
      <alignment vertical="center"/>
    </xf>
    <xf numFmtId="4" fontId="2" fillId="0" borderId="1" xfId="5" applyNumberFormat="1" applyFont="1" applyFill="1">
      <alignment vertical="center"/>
    </xf>
    <xf numFmtId="4" fontId="2" fillId="16" borderId="1" xfId="10" applyNumberFormat="1" applyFont="1" applyFill="1">
      <alignment horizontal="right" vertical="center"/>
    </xf>
    <xf numFmtId="2" fontId="2" fillId="14" borderId="1" xfId="9" quotePrefix="1" applyNumberFormat="1" applyFill="1" applyAlignment="1">
      <alignment vertical="center" wrapText="1"/>
    </xf>
    <xf numFmtId="0" fontId="0" fillId="0" borderId="0" xfId="0" applyBorder="1" applyAlignment="1">
      <alignment wrapText="1"/>
    </xf>
    <xf numFmtId="4" fontId="2" fillId="11" borderId="1" xfId="10" applyNumberFormat="1" applyFont="1" applyFill="1">
      <alignment horizontal="right" vertical="center"/>
    </xf>
    <xf numFmtId="2" fontId="2" fillId="16" borderId="13" xfId="9" quotePrefix="1" applyNumberFormat="1" applyFill="1" applyBorder="1" applyAlignment="1">
      <alignment vertical="top" wrapText="1"/>
    </xf>
    <xf numFmtId="2" fontId="2" fillId="17" borderId="13" xfId="9" quotePrefix="1" applyNumberFormat="1" applyFill="1" applyBorder="1" applyAlignment="1">
      <alignment vertical="top" wrapText="1"/>
    </xf>
    <xf numFmtId="4" fontId="2" fillId="16" borderId="3" xfId="5" applyNumberFormat="1" applyFont="1" applyFill="1" applyBorder="1">
      <alignment vertical="center"/>
    </xf>
    <xf numFmtId="4" fontId="2" fillId="0" borderId="13" xfId="5" applyNumberFormat="1" applyFont="1" applyFill="1" applyBorder="1">
      <alignment vertical="center"/>
    </xf>
    <xf numFmtId="4" fontId="2" fillId="16" borderId="13" xfId="5" applyNumberFormat="1" applyFont="1" applyFill="1" applyBorder="1">
      <alignment vertical="center"/>
    </xf>
    <xf numFmtId="4" fontId="2" fillId="11" borderId="13" xfId="5" applyNumberFormat="1" applyFont="1" applyFill="1" applyBorder="1">
      <alignment vertical="center"/>
    </xf>
    <xf numFmtId="4" fontId="2" fillId="17" borderId="13" xfId="10" applyNumberFormat="1" applyFont="1" applyFill="1" applyBorder="1">
      <alignment horizontal="right" vertical="center"/>
    </xf>
    <xf numFmtId="43" fontId="0" fillId="0" borderId="0" xfId="54" applyFont="1" applyAlignment="1">
      <alignment horizontal="center" wrapText="1"/>
    </xf>
    <xf numFmtId="4" fontId="15" fillId="17" borderId="14" xfId="46" applyNumberFormat="1" applyFont="1" applyFill="1" applyBorder="1">
      <alignment horizontal="right" vertical="center"/>
    </xf>
    <xf numFmtId="4" fontId="15" fillId="16" borderId="14" xfId="46" applyNumberFormat="1" applyFont="1" applyFill="1" applyBorder="1">
      <alignment horizontal="right" vertical="center"/>
    </xf>
    <xf numFmtId="4" fontId="15" fillId="14" borderId="14" xfId="46" applyNumberFormat="1" applyFont="1" applyFill="1" applyBorder="1">
      <alignment horizontal="right" vertical="center"/>
    </xf>
    <xf numFmtId="4" fontId="15" fillId="11" borderId="14" xfId="46" applyNumberFormat="1" applyFont="1" applyFill="1" applyBorder="1">
      <alignment horizontal="right" vertical="center"/>
    </xf>
    <xf numFmtId="4" fontId="2" fillId="15" borderId="13" xfId="5" applyNumberFormat="1" applyFont="1" applyFill="1" applyBorder="1">
      <alignment vertical="center"/>
    </xf>
    <xf numFmtId="4" fontId="2" fillId="14" borderId="13" xfId="5" applyNumberFormat="1" applyFont="1" applyFill="1" applyBorder="1">
      <alignment vertical="center"/>
    </xf>
    <xf numFmtId="4" fontId="2" fillId="11" borderId="13" xfId="10" applyNumberFormat="1" applyFont="1" applyFill="1" applyBorder="1">
      <alignment horizontal="right" vertical="center"/>
    </xf>
    <xf numFmtId="4" fontId="2" fillId="16" borderId="13" xfId="10" applyNumberFormat="1" applyFont="1" applyFill="1" applyBorder="1">
      <alignment horizontal="right" vertical="center"/>
    </xf>
    <xf numFmtId="4" fontId="2" fillId="13" borderId="13" xfId="5" applyNumberFormat="1" applyFont="1" applyFill="1" applyBorder="1">
      <alignment vertical="center"/>
    </xf>
    <xf numFmtId="4" fontId="2" fillId="11" borderId="15" xfId="5" applyNumberFormat="1" applyFont="1" applyFill="1" applyBorder="1">
      <alignment vertical="center"/>
    </xf>
    <xf numFmtId="4" fontId="2" fillId="16" borderId="15" xfId="5" applyNumberFormat="1" applyFont="1" applyFill="1" applyBorder="1">
      <alignment vertical="center"/>
    </xf>
    <xf numFmtId="4" fontId="15" fillId="17" borderId="14" xfId="13" applyNumberFormat="1" applyFont="1" applyFill="1" applyBorder="1">
      <alignment vertical="center"/>
    </xf>
    <xf numFmtId="4" fontId="2" fillId="16" borderId="16" xfId="5" applyNumberFormat="1" applyFont="1" applyFill="1" applyBorder="1">
      <alignment vertical="center"/>
    </xf>
    <xf numFmtId="4" fontId="2" fillId="17" borderId="10" xfId="58" applyNumberFormat="1" applyFont="1" applyFill="1" applyBorder="1"/>
    <xf numFmtId="4" fontId="2" fillId="17" borderId="10" xfId="54" applyNumberFormat="1" applyFont="1" applyFill="1" applyBorder="1"/>
    <xf numFmtId="4" fontId="2" fillId="16" borderId="10" xfId="5" applyNumberFormat="1" applyFont="1" applyFill="1" applyBorder="1">
      <alignment vertical="center"/>
    </xf>
    <xf numFmtId="4" fontId="2" fillId="16" borderId="17" xfId="5" applyNumberFormat="1" applyFont="1" applyFill="1" applyBorder="1">
      <alignment vertical="center"/>
    </xf>
    <xf numFmtId="4" fontId="15" fillId="17" borderId="10" xfId="46" applyNumberFormat="1" applyFont="1" applyFill="1" applyBorder="1">
      <alignment horizontal="right" vertical="center"/>
    </xf>
    <xf numFmtId="4" fontId="15" fillId="16" borderId="10" xfId="46" applyNumberFormat="1" applyFont="1" applyFill="1" applyBorder="1">
      <alignment horizontal="right" vertical="center"/>
    </xf>
    <xf numFmtId="4" fontId="2" fillId="14" borderId="15" xfId="5" applyNumberFormat="1" applyFont="1" applyFill="1" applyBorder="1">
      <alignment vertical="center"/>
    </xf>
    <xf numFmtId="4" fontId="15" fillId="14" borderId="14" xfId="13" applyNumberFormat="1" applyFont="1" applyFill="1" applyBorder="1">
      <alignment vertical="center"/>
    </xf>
    <xf numFmtId="4" fontId="2" fillId="17" borderId="13" xfId="5" applyNumberFormat="1" applyFont="1" applyFill="1" applyBorder="1">
      <alignment vertical="center"/>
    </xf>
    <xf numFmtId="4" fontId="2" fillId="0" borderId="3" xfId="5" applyNumberFormat="1" applyFont="1" applyFill="1" applyBorder="1">
      <alignment vertical="center"/>
    </xf>
    <xf numFmtId="4" fontId="2" fillId="17" borderId="3" xfId="10" applyNumberFormat="1" applyFont="1" applyFill="1" applyBorder="1">
      <alignment horizontal="right" vertical="center"/>
    </xf>
    <xf numFmtId="0" fontId="2" fillId="2" borderId="13" xfId="2" quotePrefix="1" applyNumberFormat="1" applyBorder="1" applyAlignment="1">
      <alignment horizontal="center" vertical="center" wrapText="1" justifyLastLine="1"/>
    </xf>
    <xf numFmtId="4" fontId="2" fillId="12" borderId="13" xfId="5" applyNumberFormat="1" applyFont="1" applyFill="1" applyBorder="1">
      <alignment vertical="center"/>
    </xf>
    <xf numFmtId="0" fontId="2" fillId="2" borderId="3" xfId="2" applyNumberFormat="1" applyBorder="1" applyAlignment="1">
      <alignment horizontal="center" vertical="center" wrapText="1" justifyLastLine="1"/>
    </xf>
    <xf numFmtId="4" fontId="2" fillId="12" borderId="3" xfId="5" applyNumberFormat="1" applyFont="1" applyFill="1" applyBorder="1">
      <alignment vertical="center"/>
    </xf>
    <xf numFmtId="4" fontId="2" fillId="13" borderId="3" xfId="5" applyNumberFormat="1" applyFont="1" applyFill="1" applyBorder="1">
      <alignment vertical="center"/>
    </xf>
    <xf numFmtId="4" fontId="2" fillId="15" borderId="3" xfId="5" applyNumberFormat="1" applyFont="1" applyFill="1" applyBorder="1">
      <alignment vertical="center"/>
    </xf>
    <xf numFmtId="4" fontId="2" fillId="14" borderId="3" xfId="5" applyNumberFormat="1" applyFont="1" applyFill="1" applyBorder="1">
      <alignment vertical="center"/>
    </xf>
    <xf numFmtId="4" fontId="2" fillId="11" borderId="3" xfId="5" applyNumberFormat="1" applyFont="1" applyFill="1" applyBorder="1">
      <alignment vertical="center"/>
    </xf>
    <xf numFmtId="4" fontId="15" fillId="17" borderId="3" xfId="13" applyNumberFormat="1" applyFont="1" applyFill="1" applyBorder="1">
      <alignment vertical="center"/>
    </xf>
    <xf numFmtId="4" fontId="15" fillId="14" borderId="3" xfId="13" applyNumberFormat="1" applyFont="1" applyFill="1" applyBorder="1">
      <alignment vertical="center"/>
    </xf>
    <xf numFmtId="4" fontId="2" fillId="17" borderId="3" xfId="5" applyNumberFormat="1" applyFont="1" applyFill="1" applyBorder="1">
      <alignment vertical="center"/>
    </xf>
    <xf numFmtId="4" fontId="15" fillId="14" borderId="3" xfId="46" applyNumberFormat="1" applyFont="1" applyFill="1" applyBorder="1">
      <alignment horizontal="right" vertical="center"/>
    </xf>
    <xf numFmtId="4" fontId="15" fillId="11" borderId="3" xfId="46" applyNumberFormat="1" applyFont="1" applyFill="1" applyBorder="1">
      <alignment horizontal="right" vertical="center"/>
    </xf>
    <xf numFmtId="4" fontId="2" fillId="11" borderId="3" xfId="10" applyNumberFormat="1" applyFont="1" applyFill="1" applyBorder="1">
      <alignment horizontal="right" vertical="center"/>
    </xf>
    <xf numFmtId="4" fontId="2" fillId="16" borderId="3" xfId="10" applyNumberFormat="1" applyFont="1" applyFill="1" applyBorder="1">
      <alignment horizontal="right" vertical="center"/>
    </xf>
    <xf numFmtId="3" fontId="19" fillId="15" borderId="3" xfId="0" applyNumberFormat="1" applyFont="1" applyFill="1" applyBorder="1"/>
    <xf numFmtId="3" fontId="19" fillId="14" borderId="3" xfId="0" applyNumberFormat="1" applyFont="1" applyFill="1" applyBorder="1"/>
    <xf numFmtId="4" fontId="19" fillId="16" borderId="3" xfId="0" applyNumberFormat="1" applyFont="1" applyFill="1" applyBorder="1"/>
    <xf numFmtId="4" fontId="0" fillId="0" borderId="0" xfId="0" applyNumberFormat="1"/>
    <xf numFmtId="4" fontId="19" fillId="0" borderId="0" xfId="0" applyNumberFormat="1" applyFont="1"/>
    <xf numFmtId="0" fontId="2" fillId="2" borderId="0" xfId="2" applyNumberFormat="1" applyBorder="1" applyAlignment="1">
      <alignment horizontal="center" vertical="center" wrapText="1" justifyLastLine="1"/>
    </xf>
    <xf numFmtId="0" fontId="3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0" fillId="34" borderId="10" xfId="0" applyFill="1" applyBorder="1" applyAlignment="1">
      <alignment horizontal="center" vertical="center"/>
    </xf>
    <xf numFmtId="0" fontId="0" fillId="34" borderId="11" xfId="0" applyFill="1" applyBorder="1" applyAlignment="1">
      <alignment horizontal="center" vertical="center"/>
    </xf>
    <xf numFmtId="0" fontId="0" fillId="34" borderId="12" xfId="0" applyFill="1" applyBorder="1" applyAlignment="1">
      <alignment horizontal="center" vertical="center"/>
    </xf>
    <xf numFmtId="4" fontId="2" fillId="0" borderId="0" xfId="5" applyNumberFormat="1" applyFont="1" applyFill="1" applyBorder="1">
      <alignment vertical="center"/>
    </xf>
    <xf numFmtId="4" fontId="2" fillId="17" borderId="0" xfId="10" applyNumberFormat="1" applyFont="1" applyFill="1" applyBorder="1">
      <alignment horizontal="right" vertical="center"/>
    </xf>
  </cellXfs>
  <cellStyles count="62">
    <cellStyle name="Normal 2" xfId="55"/>
    <cellStyle name="Normalno" xfId="0" builtinId="0"/>
    <cellStyle name="Normalno 2" xfId="12"/>
    <cellStyle name="Normalno 2 2" xfId="58"/>
    <cellStyle name="Normalno 3" xfId="52"/>
    <cellStyle name="Normalno 4" xfId="56"/>
    <cellStyle name="Normalno 4 2" xfId="60"/>
    <cellStyle name="SAPBEXaggData" xfId="5"/>
    <cellStyle name="SAPBEXaggData 2" xfId="13"/>
    <cellStyle name="SAPBEXaggDataEmph" xfId="14"/>
    <cellStyle name="SAPBEXaggItem" xfId="4"/>
    <cellStyle name="SAPBEXaggItem 2" xfId="15"/>
    <cellStyle name="SAPBEXaggItemX" xfId="16"/>
    <cellStyle name="SAPBEXchaText" xfId="1"/>
    <cellStyle name="SAPBEXchaText 2" xfId="17"/>
    <cellStyle name="SAPBEXexcBad7" xfId="18"/>
    <cellStyle name="SAPBEXexcBad8" xfId="19"/>
    <cellStyle name="SAPBEXexcBad9" xfId="20"/>
    <cellStyle name="SAPBEXexcCritical4" xfId="21"/>
    <cellStyle name="SAPBEXexcCritical5" xfId="22"/>
    <cellStyle name="SAPBEXexcCritical6" xfId="23"/>
    <cellStyle name="SAPBEXexcGood1" xfId="24"/>
    <cellStyle name="SAPBEXexcGood2" xfId="25"/>
    <cellStyle name="SAPBEXexcGood3" xfId="26"/>
    <cellStyle name="SAPBEXfilterDrill" xfId="27"/>
    <cellStyle name="SAPBEXfilterItem" xfId="28"/>
    <cellStyle name="SAPBEXfilterText" xfId="29"/>
    <cellStyle name="SAPBEXformats" xfId="3"/>
    <cellStyle name="SAPBEXformats 2" xfId="30"/>
    <cellStyle name="SAPBEXheaderItem" xfId="31"/>
    <cellStyle name="SAPBEXheaderText" xfId="32"/>
    <cellStyle name="SAPBEXHLevel0" xfId="6"/>
    <cellStyle name="SAPBEXHLevel0 2" xfId="33"/>
    <cellStyle name="SAPBEXHLevel0X" xfId="34"/>
    <cellStyle name="SAPBEXHLevel1" xfId="7"/>
    <cellStyle name="SAPBEXHLevel1 2" xfId="35"/>
    <cellStyle name="SAPBEXHLevel1X" xfId="36"/>
    <cellStyle name="SAPBEXHLevel2" xfId="8"/>
    <cellStyle name="SAPBEXHLevel2 2" xfId="37"/>
    <cellStyle name="SAPBEXHLevel2X" xfId="38"/>
    <cellStyle name="SAPBEXHLevel3" xfId="9"/>
    <cellStyle name="SAPBEXHLevel3 2" xfId="39"/>
    <cellStyle name="SAPBEXHLevel3X" xfId="40"/>
    <cellStyle name="SAPBEXinputData" xfId="41"/>
    <cellStyle name="SAPBEXinputData 2" xfId="53"/>
    <cellStyle name="SAPBEXinputData 3" xfId="57"/>
    <cellStyle name="SAPBEXinputData 3 2" xfId="61"/>
    <cellStyle name="SAPBEXresData" xfId="42"/>
    <cellStyle name="SAPBEXresDataEmph" xfId="43"/>
    <cellStyle name="SAPBEXresItem" xfId="44"/>
    <cellStyle name="SAPBEXresItemX" xfId="45"/>
    <cellStyle name="SAPBEXstdData" xfId="10"/>
    <cellStyle name="SAPBEXstdData 2" xfId="11"/>
    <cellStyle name="SAPBEXstdData 3" xfId="46"/>
    <cellStyle name="SAPBEXstdDataEmph" xfId="47"/>
    <cellStyle name="SAPBEXstdItem" xfId="2"/>
    <cellStyle name="SAPBEXstdItem 2" xfId="48"/>
    <cellStyle name="SAPBEXstdItemX" xfId="49"/>
    <cellStyle name="SAPBEXtitle" xfId="50"/>
    <cellStyle name="SAPBEXundefined" xfId="51"/>
    <cellStyle name="Zarez" xfId="54" builtinId="3"/>
    <cellStyle name="Zarez 2" xfId="59"/>
  </cellStyles>
  <dxfs count="0"/>
  <tableStyles count="0" defaultTableStyle="TableStyleMedium2" defaultPivotStyle="PivotStyleLight16"/>
  <colors>
    <mruColors>
      <color rgb="FFCC99FF"/>
      <color rgb="FFFFFF99"/>
      <color rgb="FFFFFF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22860</xdr:rowOff>
    </xdr:from>
    <xdr:to>
      <xdr:col>2</xdr:col>
      <xdr:colOff>53340</xdr:colOff>
      <xdr:row>2</xdr:row>
      <xdr:rowOff>76200</xdr:rowOff>
    </xdr:to>
    <xdr:pic macro="[1]!DesignIconClicked">
      <xdr:nvPicPr>
        <xdr:cNvPr id="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2</xdr:row>
      <xdr:rowOff>114300</xdr:rowOff>
    </xdr:from>
    <xdr:to>
      <xdr:col>2</xdr:col>
      <xdr:colOff>53340</xdr:colOff>
      <xdr:row>2</xdr:row>
      <xdr:rowOff>167640</xdr:rowOff>
    </xdr:to>
    <xdr:pic macro="[1]!DesignIconClicked">
      <xdr:nvPicPr>
        <xdr:cNvPr id="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22860</xdr:rowOff>
    </xdr:from>
    <xdr:to>
      <xdr:col>2</xdr:col>
      <xdr:colOff>45720</xdr:colOff>
      <xdr:row>2</xdr:row>
      <xdr:rowOff>76200</xdr:rowOff>
    </xdr:to>
    <xdr:pic macro="[1]!DesignIconClicked">
      <xdr:nvPicPr>
        <xdr:cNvPr id="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2</xdr:row>
      <xdr:rowOff>114300</xdr:rowOff>
    </xdr:from>
    <xdr:to>
      <xdr:col>2</xdr:col>
      <xdr:colOff>45720</xdr:colOff>
      <xdr:row>2</xdr:row>
      <xdr:rowOff>167640</xdr:rowOff>
    </xdr:to>
    <xdr:pic macro="[1]!DesignIconClicked">
      <xdr:nvPicPr>
        <xdr:cNvPr id="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22860</xdr:rowOff>
    </xdr:from>
    <xdr:to>
      <xdr:col>2</xdr:col>
      <xdr:colOff>45720</xdr:colOff>
      <xdr:row>2</xdr:row>
      <xdr:rowOff>76200</xdr:rowOff>
    </xdr:to>
    <xdr:pic macro="[1]!DesignIconClicked">
      <xdr:nvPicPr>
        <xdr:cNvPr id="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2</xdr:row>
      <xdr:rowOff>114300</xdr:rowOff>
    </xdr:from>
    <xdr:to>
      <xdr:col>2</xdr:col>
      <xdr:colOff>45720</xdr:colOff>
      <xdr:row>2</xdr:row>
      <xdr:rowOff>167640</xdr:rowOff>
    </xdr:to>
    <xdr:pic macro="[1]!DesignIconClicked">
      <xdr:nvPicPr>
        <xdr:cNvPr id="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22860</xdr:rowOff>
    </xdr:from>
    <xdr:to>
      <xdr:col>2</xdr:col>
      <xdr:colOff>45720</xdr:colOff>
      <xdr:row>2</xdr:row>
      <xdr:rowOff>76200</xdr:rowOff>
    </xdr:to>
    <xdr:pic macro="[1]!DesignIconClicked">
      <xdr:nvPicPr>
        <xdr:cNvPr id="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2</xdr:row>
      <xdr:rowOff>114300</xdr:rowOff>
    </xdr:from>
    <xdr:to>
      <xdr:col>2</xdr:col>
      <xdr:colOff>45720</xdr:colOff>
      <xdr:row>2</xdr:row>
      <xdr:rowOff>167640</xdr:rowOff>
    </xdr:to>
    <xdr:pic macro="[1]!DesignIconClicked">
      <xdr:nvPicPr>
        <xdr:cNvPr id="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1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1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1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1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1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1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1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1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1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1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2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2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2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2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53340" cy="53340"/>
    <xdr:pic macro="[1]!DesignIconClicked">
      <xdr:nvPicPr>
        <xdr:cNvPr id="2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53340" cy="53340"/>
    <xdr:pic macro="[1]!DesignIconClicked">
      <xdr:nvPicPr>
        <xdr:cNvPr id="2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2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2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2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2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3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3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53340" cy="53340"/>
    <xdr:pic macro="[1]!DesignIconClicked">
      <xdr:nvPicPr>
        <xdr:cNvPr id="3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53340" cy="53340"/>
    <xdr:pic macro="[1]!DesignIconClicked">
      <xdr:nvPicPr>
        <xdr:cNvPr id="3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53340" cy="53340"/>
    <xdr:pic macro="[1]!DesignIconClicked">
      <xdr:nvPicPr>
        <xdr:cNvPr id="3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53340" cy="53340"/>
    <xdr:pic macro="[1]!DesignIconClicked">
      <xdr:nvPicPr>
        <xdr:cNvPr id="3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53340" cy="53340"/>
    <xdr:pic macro="[1]!DesignIconClicked">
      <xdr:nvPicPr>
        <xdr:cNvPr id="3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53340" cy="53340"/>
    <xdr:pic macro="[1]!DesignIconClicked">
      <xdr:nvPicPr>
        <xdr:cNvPr id="3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53340" cy="53340"/>
    <xdr:pic macro="[1]!DesignIconClicked">
      <xdr:nvPicPr>
        <xdr:cNvPr id="3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53340" cy="53340"/>
    <xdr:pic macro="[1]!DesignIconClicked">
      <xdr:nvPicPr>
        <xdr:cNvPr id="3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53340" cy="53340"/>
    <xdr:pic macro="[1]!DesignIconClicked">
      <xdr:nvPicPr>
        <xdr:cNvPr id="4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53340" cy="53340"/>
    <xdr:pic macro="[1]!DesignIconClicked">
      <xdr:nvPicPr>
        <xdr:cNvPr id="4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53340" cy="53340"/>
    <xdr:pic macro="[1]!DesignIconClicked">
      <xdr:nvPicPr>
        <xdr:cNvPr id="4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53340" cy="53340"/>
    <xdr:pic macro="[1]!DesignIconClicked">
      <xdr:nvPicPr>
        <xdr:cNvPr id="4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4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4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4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4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4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4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5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5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53340" cy="53340"/>
    <xdr:pic macro="[1]!DesignIconClicked">
      <xdr:nvPicPr>
        <xdr:cNvPr id="5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53340" cy="53340"/>
    <xdr:pic macro="[1]!DesignIconClicked">
      <xdr:nvPicPr>
        <xdr:cNvPr id="5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5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5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5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5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5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5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6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6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53340" cy="53340"/>
    <xdr:pic macro="[1]!DesignIconClicked">
      <xdr:nvPicPr>
        <xdr:cNvPr id="6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53340" cy="53340"/>
    <xdr:pic macro="[1]!DesignIconClicked">
      <xdr:nvPicPr>
        <xdr:cNvPr id="6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6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6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6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6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6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6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7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7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53340" cy="53340"/>
    <xdr:pic macro="[1]!DesignIconClicked">
      <xdr:nvPicPr>
        <xdr:cNvPr id="7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53340" cy="53340"/>
    <xdr:pic macro="[1]!DesignIconClicked">
      <xdr:nvPicPr>
        <xdr:cNvPr id="7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</xdr:colOff>
      <xdr:row>2</xdr:row>
      <xdr:rowOff>22860</xdr:rowOff>
    </xdr:from>
    <xdr:ext cx="45720" cy="53340"/>
    <xdr:pic macro="[1]!DesignIconClicked">
      <xdr:nvPicPr>
        <xdr:cNvPr id="7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3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22860</xdr:colOff>
      <xdr:row>2</xdr:row>
      <xdr:rowOff>114300</xdr:rowOff>
    </xdr:from>
    <xdr:ext cx="45720" cy="53340"/>
    <xdr:pic macro="[1]!DesignIconClicked">
      <xdr:nvPicPr>
        <xdr:cNvPr id="7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3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</xdr:colOff>
      <xdr:row>2</xdr:row>
      <xdr:rowOff>22860</xdr:rowOff>
    </xdr:from>
    <xdr:ext cx="45720" cy="53340"/>
    <xdr:pic macro="[1]!DesignIconClicked">
      <xdr:nvPicPr>
        <xdr:cNvPr id="7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3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22860</xdr:colOff>
      <xdr:row>2</xdr:row>
      <xdr:rowOff>114300</xdr:rowOff>
    </xdr:from>
    <xdr:ext cx="45720" cy="53340"/>
    <xdr:pic macro="[1]!DesignIconClicked">
      <xdr:nvPicPr>
        <xdr:cNvPr id="7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3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30480</xdr:colOff>
      <xdr:row>2</xdr:row>
      <xdr:rowOff>22860</xdr:rowOff>
    </xdr:from>
    <xdr:ext cx="45720" cy="53340"/>
    <xdr:pic macro="[1]!DesignIconClicked">
      <xdr:nvPicPr>
        <xdr:cNvPr id="7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693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30480</xdr:colOff>
      <xdr:row>2</xdr:row>
      <xdr:rowOff>114300</xdr:rowOff>
    </xdr:from>
    <xdr:ext cx="45720" cy="53340"/>
    <xdr:pic macro="[1]!DesignIconClicked">
      <xdr:nvPicPr>
        <xdr:cNvPr id="7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693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</xdr:colOff>
      <xdr:row>2</xdr:row>
      <xdr:rowOff>22860</xdr:rowOff>
    </xdr:from>
    <xdr:ext cx="45720" cy="53340"/>
    <xdr:pic macro="[1]!DesignIconClicked">
      <xdr:nvPicPr>
        <xdr:cNvPr id="8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3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22860</xdr:colOff>
      <xdr:row>2</xdr:row>
      <xdr:rowOff>114300</xdr:rowOff>
    </xdr:from>
    <xdr:ext cx="45720" cy="53340"/>
    <xdr:pic macro="[1]!DesignIconClicked">
      <xdr:nvPicPr>
        <xdr:cNvPr id="8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3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</xdr:colOff>
      <xdr:row>2</xdr:row>
      <xdr:rowOff>22860</xdr:rowOff>
    </xdr:from>
    <xdr:ext cx="53340" cy="53340"/>
    <xdr:pic macro="[1]!DesignIconClicked">
      <xdr:nvPicPr>
        <xdr:cNvPr id="8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169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15240</xdr:colOff>
      <xdr:row>2</xdr:row>
      <xdr:rowOff>114300</xdr:rowOff>
    </xdr:from>
    <xdr:ext cx="53340" cy="53340"/>
    <xdr:pic macro="[1]!DesignIconClicked">
      <xdr:nvPicPr>
        <xdr:cNvPr id="8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169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8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8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8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8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8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8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9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9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9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9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9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9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9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9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9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9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0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0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0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0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53340" cy="53340"/>
    <xdr:pic macro="[1]!DesignIconClicked">
      <xdr:nvPicPr>
        <xdr:cNvPr id="10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53340" cy="53340"/>
    <xdr:pic macro="[1]!DesignIconClicked">
      <xdr:nvPicPr>
        <xdr:cNvPr id="10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10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10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10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10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11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11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53340" cy="53340"/>
    <xdr:pic macro="[1]!DesignIconClicked">
      <xdr:nvPicPr>
        <xdr:cNvPr id="11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53340" cy="53340"/>
    <xdr:pic macro="[1]!DesignIconClicked">
      <xdr:nvPicPr>
        <xdr:cNvPr id="11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11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11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11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11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11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11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12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12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12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12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12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12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12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12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12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12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13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13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13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13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53340" cy="53340"/>
    <xdr:pic macro="[1]!DesignIconClicked">
      <xdr:nvPicPr>
        <xdr:cNvPr id="13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53340" cy="53340"/>
    <xdr:pic macro="[1]!DesignIconClicked">
      <xdr:nvPicPr>
        <xdr:cNvPr id="13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53340" cy="53340"/>
    <xdr:pic macro="[1]!DesignIconClicked">
      <xdr:nvPicPr>
        <xdr:cNvPr id="13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53340" cy="53340"/>
    <xdr:pic macro="[1]!DesignIconClicked">
      <xdr:nvPicPr>
        <xdr:cNvPr id="13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53340" cy="53340"/>
    <xdr:pic macro="[1]!DesignIconClicked">
      <xdr:nvPicPr>
        <xdr:cNvPr id="13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53340" cy="53340"/>
    <xdr:pic macro="[1]!DesignIconClicked">
      <xdr:nvPicPr>
        <xdr:cNvPr id="13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53340" cy="53340"/>
    <xdr:pic macro="[1]!DesignIconClicked">
      <xdr:nvPicPr>
        <xdr:cNvPr id="14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53340" cy="53340"/>
    <xdr:pic macro="[1]!DesignIconClicked">
      <xdr:nvPicPr>
        <xdr:cNvPr id="14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53340" cy="53340"/>
    <xdr:pic macro="[1]!DesignIconClicked">
      <xdr:nvPicPr>
        <xdr:cNvPr id="14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53340" cy="53340"/>
    <xdr:pic macro="[1]!DesignIconClicked">
      <xdr:nvPicPr>
        <xdr:cNvPr id="14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53340" cy="53340"/>
    <xdr:pic macro="[1]!DesignIconClicked">
      <xdr:nvPicPr>
        <xdr:cNvPr id="14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53340" cy="53340"/>
    <xdr:pic macro="[1]!DesignIconClicked">
      <xdr:nvPicPr>
        <xdr:cNvPr id="14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</xdr:colOff>
      <xdr:row>2</xdr:row>
      <xdr:rowOff>22860</xdr:rowOff>
    </xdr:from>
    <xdr:ext cx="45720" cy="53340"/>
    <xdr:pic macro="[1]!DesignIconClicked">
      <xdr:nvPicPr>
        <xdr:cNvPr id="14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3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22860</xdr:colOff>
      <xdr:row>2</xdr:row>
      <xdr:rowOff>114300</xdr:rowOff>
    </xdr:from>
    <xdr:ext cx="45720" cy="53340"/>
    <xdr:pic macro="[1]!DesignIconClicked">
      <xdr:nvPicPr>
        <xdr:cNvPr id="14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3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</xdr:colOff>
      <xdr:row>2</xdr:row>
      <xdr:rowOff>22860</xdr:rowOff>
    </xdr:from>
    <xdr:ext cx="45720" cy="53340"/>
    <xdr:pic macro="[1]!DesignIconClicked">
      <xdr:nvPicPr>
        <xdr:cNvPr id="14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3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22860</xdr:colOff>
      <xdr:row>2</xdr:row>
      <xdr:rowOff>114300</xdr:rowOff>
    </xdr:from>
    <xdr:ext cx="45720" cy="53340"/>
    <xdr:pic macro="[1]!DesignIconClicked">
      <xdr:nvPicPr>
        <xdr:cNvPr id="14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3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30480</xdr:colOff>
      <xdr:row>2</xdr:row>
      <xdr:rowOff>22860</xdr:rowOff>
    </xdr:from>
    <xdr:ext cx="45720" cy="53340"/>
    <xdr:pic macro="[1]!DesignIconClicked">
      <xdr:nvPicPr>
        <xdr:cNvPr id="15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693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30480</xdr:colOff>
      <xdr:row>2</xdr:row>
      <xdr:rowOff>114300</xdr:rowOff>
    </xdr:from>
    <xdr:ext cx="45720" cy="53340"/>
    <xdr:pic macro="[1]!DesignIconClicked">
      <xdr:nvPicPr>
        <xdr:cNvPr id="15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693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</xdr:colOff>
      <xdr:row>2</xdr:row>
      <xdr:rowOff>22860</xdr:rowOff>
    </xdr:from>
    <xdr:ext cx="45720" cy="53340"/>
    <xdr:pic macro="[1]!DesignIconClicked">
      <xdr:nvPicPr>
        <xdr:cNvPr id="15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3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22860</xdr:colOff>
      <xdr:row>2</xdr:row>
      <xdr:rowOff>114300</xdr:rowOff>
    </xdr:from>
    <xdr:ext cx="45720" cy="53340"/>
    <xdr:pic macro="[1]!DesignIconClicked">
      <xdr:nvPicPr>
        <xdr:cNvPr id="15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3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</xdr:colOff>
      <xdr:row>2</xdr:row>
      <xdr:rowOff>22860</xdr:rowOff>
    </xdr:from>
    <xdr:ext cx="53340" cy="53340"/>
    <xdr:pic macro="[1]!DesignIconClicked">
      <xdr:nvPicPr>
        <xdr:cNvPr id="15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169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15240</xdr:colOff>
      <xdr:row>2</xdr:row>
      <xdr:rowOff>114300</xdr:rowOff>
    </xdr:from>
    <xdr:ext cx="53340" cy="53340"/>
    <xdr:pic macro="[1]!DesignIconClicked">
      <xdr:nvPicPr>
        <xdr:cNvPr id="15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169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6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6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7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7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0</xdr:colOff>
      <xdr:row>2</xdr:row>
      <xdr:rowOff>22860</xdr:rowOff>
    </xdr:from>
    <xdr:to>
      <xdr:col>2</xdr:col>
      <xdr:colOff>53340</xdr:colOff>
      <xdr:row>2</xdr:row>
      <xdr:rowOff>76200</xdr:rowOff>
    </xdr:to>
    <xdr:pic macro="[1]!DesignIconClicked">
      <xdr:nvPicPr>
        <xdr:cNvPr id="17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2</xdr:row>
      <xdr:rowOff>114300</xdr:rowOff>
    </xdr:from>
    <xdr:to>
      <xdr:col>2</xdr:col>
      <xdr:colOff>53340</xdr:colOff>
      <xdr:row>2</xdr:row>
      <xdr:rowOff>167640</xdr:rowOff>
    </xdr:to>
    <xdr:pic macro="[1]!DesignIconClicked">
      <xdr:nvPicPr>
        <xdr:cNvPr id="17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22860</xdr:rowOff>
    </xdr:from>
    <xdr:to>
      <xdr:col>2</xdr:col>
      <xdr:colOff>45720</xdr:colOff>
      <xdr:row>2</xdr:row>
      <xdr:rowOff>76200</xdr:rowOff>
    </xdr:to>
    <xdr:pic macro="[1]!DesignIconClicked">
      <xdr:nvPicPr>
        <xdr:cNvPr id="17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2</xdr:row>
      <xdr:rowOff>114300</xdr:rowOff>
    </xdr:from>
    <xdr:to>
      <xdr:col>2</xdr:col>
      <xdr:colOff>45720</xdr:colOff>
      <xdr:row>2</xdr:row>
      <xdr:rowOff>167640</xdr:rowOff>
    </xdr:to>
    <xdr:pic macro="[1]!DesignIconClicked">
      <xdr:nvPicPr>
        <xdr:cNvPr id="17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22860</xdr:rowOff>
    </xdr:from>
    <xdr:to>
      <xdr:col>2</xdr:col>
      <xdr:colOff>45720</xdr:colOff>
      <xdr:row>2</xdr:row>
      <xdr:rowOff>76200</xdr:rowOff>
    </xdr:to>
    <xdr:pic macro="[1]!DesignIconClicked">
      <xdr:nvPicPr>
        <xdr:cNvPr id="18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2</xdr:row>
      <xdr:rowOff>114300</xdr:rowOff>
    </xdr:from>
    <xdr:to>
      <xdr:col>2</xdr:col>
      <xdr:colOff>45720</xdr:colOff>
      <xdr:row>2</xdr:row>
      <xdr:rowOff>167640</xdr:rowOff>
    </xdr:to>
    <xdr:pic macro="[1]!DesignIconClicked">
      <xdr:nvPicPr>
        <xdr:cNvPr id="18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22860</xdr:rowOff>
    </xdr:from>
    <xdr:to>
      <xdr:col>2</xdr:col>
      <xdr:colOff>45720</xdr:colOff>
      <xdr:row>2</xdr:row>
      <xdr:rowOff>76200</xdr:rowOff>
    </xdr:to>
    <xdr:pic macro="[1]!DesignIconClicked">
      <xdr:nvPicPr>
        <xdr:cNvPr id="18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2</xdr:row>
      <xdr:rowOff>114300</xdr:rowOff>
    </xdr:from>
    <xdr:to>
      <xdr:col>2</xdr:col>
      <xdr:colOff>45720</xdr:colOff>
      <xdr:row>2</xdr:row>
      <xdr:rowOff>167640</xdr:rowOff>
    </xdr:to>
    <xdr:pic macro="[1]!DesignIconClicked">
      <xdr:nvPicPr>
        <xdr:cNvPr id="18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18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18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18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18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18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18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19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19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19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19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19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19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19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19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53340" cy="53340"/>
    <xdr:pic macro="[1]!DesignIconClicked">
      <xdr:nvPicPr>
        <xdr:cNvPr id="19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53340" cy="53340"/>
    <xdr:pic macro="[1]!DesignIconClicked">
      <xdr:nvPicPr>
        <xdr:cNvPr id="19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53340" cy="53340"/>
    <xdr:pic macro="[1]!DesignIconClicked">
      <xdr:nvPicPr>
        <xdr:cNvPr id="20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53340" cy="53340"/>
    <xdr:pic macro="[1]!DesignIconClicked">
      <xdr:nvPicPr>
        <xdr:cNvPr id="20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53340" cy="53340"/>
    <xdr:pic macro="[1]!DesignIconClicked">
      <xdr:nvPicPr>
        <xdr:cNvPr id="20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53340" cy="53340"/>
    <xdr:pic macro="[1]!DesignIconClicked">
      <xdr:nvPicPr>
        <xdr:cNvPr id="20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53340" cy="53340"/>
    <xdr:pic macro="[1]!DesignIconClicked">
      <xdr:nvPicPr>
        <xdr:cNvPr id="20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53340" cy="53340"/>
    <xdr:pic macro="[1]!DesignIconClicked">
      <xdr:nvPicPr>
        <xdr:cNvPr id="20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53340" cy="53340"/>
    <xdr:pic macro="[1]!DesignIconClicked">
      <xdr:nvPicPr>
        <xdr:cNvPr id="20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53340" cy="53340"/>
    <xdr:pic macro="[1]!DesignIconClicked">
      <xdr:nvPicPr>
        <xdr:cNvPr id="20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53340" cy="53340"/>
    <xdr:pic macro="[1]!DesignIconClicked">
      <xdr:nvPicPr>
        <xdr:cNvPr id="20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53340" cy="53340"/>
    <xdr:pic macro="[1]!DesignIconClicked">
      <xdr:nvPicPr>
        <xdr:cNvPr id="20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21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21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21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21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21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21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21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21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53340" cy="53340"/>
    <xdr:pic macro="[1]!DesignIconClicked">
      <xdr:nvPicPr>
        <xdr:cNvPr id="21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53340" cy="53340"/>
    <xdr:pic macro="[1]!DesignIconClicked">
      <xdr:nvPicPr>
        <xdr:cNvPr id="21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22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22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22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22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22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22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22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22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53340" cy="53340"/>
    <xdr:pic macro="[1]!DesignIconClicked">
      <xdr:nvPicPr>
        <xdr:cNvPr id="22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53340" cy="53340"/>
    <xdr:pic macro="[1]!DesignIconClicked">
      <xdr:nvPicPr>
        <xdr:cNvPr id="22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23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23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23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23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23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23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45720" cy="53340"/>
    <xdr:pic macro="[1]!DesignIconClicked">
      <xdr:nvPicPr>
        <xdr:cNvPr id="23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45720" cy="53340"/>
    <xdr:pic macro="[1]!DesignIconClicked">
      <xdr:nvPicPr>
        <xdr:cNvPr id="23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</xdr:row>
      <xdr:rowOff>22860</xdr:rowOff>
    </xdr:from>
    <xdr:ext cx="53340" cy="53340"/>
    <xdr:pic macro="[1]!DesignIconClicked">
      <xdr:nvPicPr>
        <xdr:cNvPr id="23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2</xdr:row>
      <xdr:rowOff>114300</xdr:rowOff>
    </xdr:from>
    <xdr:ext cx="53340" cy="53340"/>
    <xdr:pic macro="[1]!DesignIconClicked">
      <xdr:nvPicPr>
        <xdr:cNvPr id="23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24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24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24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24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24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24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24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24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24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24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25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25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25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25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25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25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25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25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25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25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26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26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26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26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26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26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26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26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26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26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27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27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27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27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27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27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27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27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27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27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28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28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28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28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28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28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28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28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28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28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29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29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29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29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29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29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29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29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29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29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30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30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0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0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0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0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0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0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0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0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31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31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1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1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1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1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1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563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1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563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1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1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32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039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32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039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32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32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2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2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2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2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2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2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33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33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3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3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3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3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3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3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3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3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4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4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4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4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4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4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4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4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4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4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5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5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35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35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35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35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35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35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35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35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36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36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36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36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6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6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6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6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6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563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6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563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7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7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37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039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37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039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37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37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7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7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7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7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8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8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8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8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8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8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8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8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8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8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9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9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9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9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39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39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39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39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39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39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40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40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40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40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40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40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40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40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0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0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1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1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1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1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1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1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41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41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1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1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2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2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2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2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2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2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42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42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2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2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3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3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3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3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3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3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43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43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43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43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4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4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4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4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4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4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4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4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4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4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5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5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5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5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5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5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5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5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5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5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46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46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6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6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6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6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6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6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46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46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47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47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47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47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47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47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47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47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47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47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8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8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8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8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8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8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8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8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48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48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9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9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9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9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9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9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49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49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49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49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0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0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0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0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0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0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0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0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50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50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1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67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1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67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1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67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1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67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1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433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1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433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1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67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1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67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51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909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51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909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52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52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2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2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2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2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2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2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52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52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3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3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3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3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3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3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3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3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3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3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4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4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4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4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4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4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4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4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4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4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55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55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55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55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55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55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55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55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55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55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56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56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6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67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6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67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6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67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6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67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6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433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6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433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6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67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6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67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57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909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57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909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57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57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7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7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7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7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7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7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8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8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8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8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8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8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8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8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8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8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9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9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59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59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59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59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59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59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59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59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60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60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60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60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60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60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0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0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0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0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1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1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1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1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61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61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1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1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1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1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2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2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2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2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62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62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2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2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2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2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3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3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3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3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63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63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63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63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3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3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4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4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4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4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4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4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4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4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4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4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5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5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5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5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5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5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5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5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65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65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6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6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6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6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6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6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66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66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66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66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67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67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67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67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67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67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67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67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7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7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8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8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8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8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8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8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68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68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8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8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9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9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9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9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9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9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69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69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69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69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0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0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0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0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0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0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70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70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0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88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0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88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1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88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1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88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1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350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1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350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1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88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1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88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71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826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71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826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71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71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2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2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2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2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2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2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72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72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2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2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3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3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3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3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3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3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3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3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3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3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4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4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4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4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4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4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4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4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74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74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75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75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75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75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75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75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75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75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75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75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6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88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6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88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6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88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6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88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6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350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6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350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6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88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6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88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76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826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76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826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77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77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7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7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7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7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7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7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7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7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8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8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8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8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8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8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8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8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8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8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79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79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79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79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79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79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79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79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79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79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80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80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80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80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0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0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0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0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0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0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1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1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81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81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1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1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1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1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1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1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2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2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82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82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2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2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2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2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2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2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3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3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83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83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83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83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3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3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3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3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4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4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4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4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4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4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4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4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4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4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5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5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5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5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5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5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85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85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5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5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6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6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6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6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86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86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86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86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86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86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87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87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87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87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87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87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7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7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7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7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8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8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8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8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88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88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8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8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8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8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9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9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9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9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89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89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9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9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89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89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90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90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90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90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90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90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22860</xdr:colOff>
      <xdr:row>2</xdr:row>
      <xdr:rowOff>22860</xdr:rowOff>
    </xdr:from>
    <xdr:ext cx="45720" cy="53340"/>
    <xdr:pic macro="[1]!DesignIconClicked">
      <xdr:nvPicPr>
        <xdr:cNvPr id="90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368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22860</xdr:colOff>
      <xdr:row>2</xdr:row>
      <xdr:rowOff>114300</xdr:rowOff>
    </xdr:from>
    <xdr:ext cx="45720" cy="53340"/>
    <xdr:pic macro="[1]!DesignIconClicked">
      <xdr:nvPicPr>
        <xdr:cNvPr id="90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368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22860</xdr:colOff>
      <xdr:row>2</xdr:row>
      <xdr:rowOff>22860</xdr:rowOff>
    </xdr:from>
    <xdr:ext cx="45720" cy="53340"/>
    <xdr:pic macro="[1]!DesignIconClicked">
      <xdr:nvPicPr>
        <xdr:cNvPr id="90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368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22860</xdr:colOff>
      <xdr:row>2</xdr:row>
      <xdr:rowOff>114300</xdr:rowOff>
    </xdr:from>
    <xdr:ext cx="45720" cy="53340"/>
    <xdr:pic macro="[1]!DesignIconClicked">
      <xdr:nvPicPr>
        <xdr:cNvPr id="90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368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30480</xdr:colOff>
      <xdr:row>2</xdr:row>
      <xdr:rowOff>22860</xdr:rowOff>
    </xdr:from>
    <xdr:ext cx="45720" cy="53340"/>
    <xdr:pic macro="[1]!DesignIconClicked">
      <xdr:nvPicPr>
        <xdr:cNvPr id="91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30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30480</xdr:colOff>
      <xdr:row>2</xdr:row>
      <xdr:rowOff>114300</xdr:rowOff>
    </xdr:from>
    <xdr:ext cx="45720" cy="53340"/>
    <xdr:pic macro="[1]!DesignIconClicked">
      <xdr:nvPicPr>
        <xdr:cNvPr id="91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30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22860</xdr:colOff>
      <xdr:row>2</xdr:row>
      <xdr:rowOff>22860</xdr:rowOff>
    </xdr:from>
    <xdr:ext cx="45720" cy="53340"/>
    <xdr:pic macro="[1]!DesignIconClicked">
      <xdr:nvPicPr>
        <xdr:cNvPr id="91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368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22860</xdr:colOff>
      <xdr:row>2</xdr:row>
      <xdr:rowOff>114300</xdr:rowOff>
    </xdr:from>
    <xdr:ext cx="45720" cy="53340"/>
    <xdr:pic macro="[1]!DesignIconClicked">
      <xdr:nvPicPr>
        <xdr:cNvPr id="91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368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15240</xdr:colOff>
      <xdr:row>2</xdr:row>
      <xdr:rowOff>22860</xdr:rowOff>
    </xdr:from>
    <xdr:ext cx="53340" cy="53340"/>
    <xdr:pic macro="[1]!DesignIconClicked">
      <xdr:nvPicPr>
        <xdr:cNvPr id="91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606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15240</xdr:colOff>
      <xdr:row>2</xdr:row>
      <xdr:rowOff>114300</xdr:rowOff>
    </xdr:from>
    <xdr:ext cx="53340" cy="53340"/>
    <xdr:pic macro="[1]!DesignIconClicked">
      <xdr:nvPicPr>
        <xdr:cNvPr id="91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606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91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91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91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91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92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92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92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92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92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92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92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92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92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92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93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93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93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93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93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93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93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93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93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93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94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94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94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94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94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94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94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94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94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94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95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95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95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95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95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95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95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95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22860</xdr:colOff>
      <xdr:row>2</xdr:row>
      <xdr:rowOff>22860</xdr:rowOff>
    </xdr:from>
    <xdr:ext cx="45720" cy="53340"/>
    <xdr:pic macro="[1]!DesignIconClicked">
      <xdr:nvPicPr>
        <xdr:cNvPr id="95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368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22860</xdr:colOff>
      <xdr:row>2</xdr:row>
      <xdr:rowOff>114300</xdr:rowOff>
    </xdr:from>
    <xdr:ext cx="45720" cy="53340"/>
    <xdr:pic macro="[1]!DesignIconClicked">
      <xdr:nvPicPr>
        <xdr:cNvPr id="95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368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22860</xdr:colOff>
      <xdr:row>2</xdr:row>
      <xdr:rowOff>22860</xdr:rowOff>
    </xdr:from>
    <xdr:ext cx="45720" cy="53340"/>
    <xdr:pic macro="[1]!DesignIconClicked">
      <xdr:nvPicPr>
        <xdr:cNvPr id="96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368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22860</xdr:colOff>
      <xdr:row>2</xdr:row>
      <xdr:rowOff>114300</xdr:rowOff>
    </xdr:from>
    <xdr:ext cx="45720" cy="53340"/>
    <xdr:pic macro="[1]!DesignIconClicked">
      <xdr:nvPicPr>
        <xdr:cNvPr id="96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368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30480</xdr:colOff>
      <xdr:row>2</xdr:row>
      <xdr:rowOff>22860</xdr:rowOff>
    </xdr:from>
    <xdr:ext cx="45720" cy="53340"/>
    <xdr:pic macro="[1]!DesignIconClicked">
      <xdr:nvPicPr>
        <xdr:cNvPr id="96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30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30480</xdr:colOff>
      <xdr:row>2</xdr:row>
      <xdr:rowOff>114300</xdr:rowOff>
    </xdr:from>
    <xdr:ext cx="45720" cy="53340"/>
    <xdr:pic macro="[1]!DesignIconClicked">
      <xdr:nvPicPr>
        <xdr:cNvPr id="96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30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22860</xdr:colOff>
      <xdr:row>2</xdr:row>
      <xdr:rowOff>22860</xdr:rowOff>
    </xdr:from>
    <xdr:ext cx="45720" cy="53340"/>
    <xdr:pic macro="[1]!DesignIconClicked">
      <xdr:nvPicPr>
        <xdr:cNvPr id="96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368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22860</xdr:colOff>
      <xdr:row>2</xdr:row>
      <xdr:rowOff>114300</xdr:rowOff>
    </xdr:from>
    <xdr:ext cx="45720" cy="53340"/>
    <xdr:pic macro="[1]!DesignIconClicked">
      <xdr:nvPicPr>
        <xdr:cNvPr id="96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368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15240</xdr:colOff>
      <xdr:row>2</xdr:row>
      <xdr:rowOff>22860</xdr:rowOff>
    </xdr:from>
    <xdr:ext cx="53340" cy="53340"/>
    <xdr:pic macro="[1]!DesignIconClicked">
      <xdr:nvPicPr>
        <xdr:cNvPr id="96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606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15240</xdr:colOff>
      <xdr:row>2</xdr:row>
      <xdr:rowOff>114300</xdr:rowOff>
    </xdr:from>
    <xdr:ext cx="53340" cy="53340"/>
    <xdr:pic macro="[1]!DesignIconClicked">
      <xdr:nvPicPr>
        <xdr:cNvPr id="96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606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96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96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97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97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97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97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97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97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97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97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97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97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98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98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98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98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98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98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98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98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98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98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99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99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99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99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99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99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99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99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99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99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100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100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100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100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100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100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100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100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100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100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101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101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101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101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101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101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101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101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101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101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102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102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102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102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102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102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102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102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45720" cy="53340"/>
    <xdr:pic macro="[1]!DesignIconClicked">
      <xdr:nvPicPr>
        <xdr:cNvPr id="102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45720" cy="53340"/>
    <xdr:pic macro="[1]!DesignIconClicked">
      <xdr:nvPicPr>
        <xdr:cNvPr id="102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</xdr:row>
      <xdr:rowOff>22860</xdr:rowOff>
    </xdr:from>
    <xdr:ext cx="53340" cy="53340"/>
    <xdr:pic macro="[1]!DesignIconClicked">
      <xdr:nvPicPr>
        <xdr:cNvPr id="103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55772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2</xdr:row>
      <xdr:rowOff>114300</xdr:rowOff>
    </xdr:from>
    <xdr:ext cx="53340" cy="53340"/>
    <xdr:pic macro="[1]!DesignIconClicked">
      <xdr:nvPicPr>
        <xdr:cNvPr id="103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649165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03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03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03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03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03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03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03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03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04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04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04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04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04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04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04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04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04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04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05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05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05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05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05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05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05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05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05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05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06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06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06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06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06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06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06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06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06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06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07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07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07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07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07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07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07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07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07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07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08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08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08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08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08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08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08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08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08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08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09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09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09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09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09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09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09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09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09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09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0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0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10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10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0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0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0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0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0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0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1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1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11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11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11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11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1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1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1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1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2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2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12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12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2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2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2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2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2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2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3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3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3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3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3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3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3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3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3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3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4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4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4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4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14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14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14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14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14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14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15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15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15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15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15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15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5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5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5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5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6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6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6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6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16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16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16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16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6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6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7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7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7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7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7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7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7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7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7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7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8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8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8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8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8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8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18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18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18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18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19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19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19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19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19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19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19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19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19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19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0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0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0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0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0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0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0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0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20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20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1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1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1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1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1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1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1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1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21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21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2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2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2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2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2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2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2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2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22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22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23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23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3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3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3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3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3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3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3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3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4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4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4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4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4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4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4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4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4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4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5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5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25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25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5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5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5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5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5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5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26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26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26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26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26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26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26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26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26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26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27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27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7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7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7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7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7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7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7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7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28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28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8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8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8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8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8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8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8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8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29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29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9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9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9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9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9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9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29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29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30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30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0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0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0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0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0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0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0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0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31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31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31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31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1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1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1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1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1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1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32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32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2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2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2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2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2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2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2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2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3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3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3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3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3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3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3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3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3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3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4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4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34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34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34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34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34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34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34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34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35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35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35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35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5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5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5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5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5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5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6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6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36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36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36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36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6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6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6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6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7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7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7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7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7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7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7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7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7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7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8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8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8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8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8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8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38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38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38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38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39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39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39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39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39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39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39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39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39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39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0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0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0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0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0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0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40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40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0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0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1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1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1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1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1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1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41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41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1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1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2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2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2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2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2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2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42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42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42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42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3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3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3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3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3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3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3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3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3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3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4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4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4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4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4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4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4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4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4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4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45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45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5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5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5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5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5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5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45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45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46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46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46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46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46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46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46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46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46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46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7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7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7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7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7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7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7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7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47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47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8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8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8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8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8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8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8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8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48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48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9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9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9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9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9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9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49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49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49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49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0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0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0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0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0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0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0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0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50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50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51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51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1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1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1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1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1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1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51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51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2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2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2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2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2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2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2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2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2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2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3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3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3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3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3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3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3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3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3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3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54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54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54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54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54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54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54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54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54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54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55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55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5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5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5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5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5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5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5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5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56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56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56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56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6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6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6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6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6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6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7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7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7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7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7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7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7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7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7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7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8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8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8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8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58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58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58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58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58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58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59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59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59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59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59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59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9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9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59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59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0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0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0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0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60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60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0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0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0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0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1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1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1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1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61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61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1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1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1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1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2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2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2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2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62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62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62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62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2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2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3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3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3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3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3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3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3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3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3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3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4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4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4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4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4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4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4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4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64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64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5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5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5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5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5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5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65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65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65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65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66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66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66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66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66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66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66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66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6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6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7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7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7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7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7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7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67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67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7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7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8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8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8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8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8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8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68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68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8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8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9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9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9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9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69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69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69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69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22860</xdr:colOff>
      <xdr:row>2</xdr:row>
      <xdr:rowOff>22860</xdr:rowOff>
    </xdr:from>
    <xdr:ext cx="45720" cy="53340"/>
    <xdr:pic macro="[1]!DesignIconClicked">
      <xdr:nvPicPr>
        <xdr:cNvPr id="169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22860</xdr:colOff>
      <xdr:row>2</xdr:row>
      <xdr:rowOff>114300</xdr:rowOff>
    </xdr:from>
    <xdr:ext cx="45720" cy="53340"/>
    <xdr:pic macro="[1]!DesignIconClicked">
      <xdr:nvPicPr>
        <xdr:cNvPr id="169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22860</xdr:colOff>
      <xdr:row>2</xdr:row>
      <xdr:rowOff>22860</xdr:rowOff>
    </xdr:from>
    <xdr:ext cx="45720" cy="53340"/>
    <xdr:pic macro="[1]!DesignIconClicked">
      <xdr:nvPicPr>
        <xdr:cNvPr id="170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22860</xdr:colOff>
      <xdr:row>2</xdr:row>
      <xdr:rowOff>114300</xdr:rowOff>
    </xdr:from>
    <xdr:ext cx="45720" cy="53340"/>
    <xdr:pic macro="[1]!DesignIconClicked">
      <xdr:nvPicPr>
        <xdr:cNvPr id="170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30480</xdr:colOff>
      <xdr:row>2</xdr:row>
      <xdr:rowOff>22860</xdr:rowOff>
    </xdr:from>
    <xdr:ext cx="45720" cy="53340"/>
    <xdr:pic macro="[1]!DesignIconClicked">
      <xdr:nvPicPr>
        <xdr:cNvPr id="170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563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30480</xdr:colOff>
      <xdr:row>2</xdr:row>
      <xdr:rowOff>114300</xdr:rowOff>
    </xdr:from>
    <xdr:ext cx="45720" cy="53340"/>
    <xdr:pic macro="[1]!DesignIconClicked">
      <xdr:nvPicPr>
        <xdr:cNvPr id="170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563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22860</xdr:colOff>
      <xdr:row>2</xdr:row>
      <xdr:rowOff>22860</xdr:rowOff>
    </xdr:from>
    <xdr:ext cx="45720" cy="53340"/>
    <xdr:pic macro="[1]!DesignIconClicked">
      <xdr:nvPicPr>
        <xdr:cNvPr id="170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22860</xdr:colOff>
      <xdr:row>2</xdr:row>
      <xdr:rowOff>114300</xdr:rowOff>
    </xdr:from>
    <xdr:ext cx="45720" cy="53340"/>
    <xdr:pic macro="[1]!DesignIconClicked">
      <xdr:nvPicPr>
        <xdr:cNvPr id="170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15240</xdr:colOff>
      <xdr:row>2</xdr:row>
      <xdr:rowOff>22860</xdr:rowOff>
    </xdr:from>
    <xdr:ext cx="53340" cy="53340"/>
    <xdr:pic macro="[1]!DesignIconClicked">
      <xdr:nvPicPr>
        <xdr:cNvPr id="170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039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15240</xdr:colOff>
      <xdr:row>2</xdr:row>
      <xdr:rowOff>114300</xdr:rowOff>
    </xdr:from>
    <xdr:ext cx="53340" cy="53340"/>
    <xdr:pic macro="[1]!DesignIconClicked">
      <xdr:nvPicPr>
        <xdr:cNvPr id="170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039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70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70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1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1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1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1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1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1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71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71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1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1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2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2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2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2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2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2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2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2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2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2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3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3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3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3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3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3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3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3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73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73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74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74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74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74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74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74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74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74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74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74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22860</xdr:colOff>
      <xdr:row>2</xdr:row>
      <xdr:rowOff>22860</xdr:rowOff>
    </xdr:from>
    <xdr:ext cx="45720" cy="53340"/>
    <xdr:pic macro="[1]!DesignIconClicked">
      <xdr:nvPicPr>
        <xdr:cNvPr id="175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22860</xdr:colOff>
      <xdr:row>2</xdr:row>
      <xdr:rowOff>114300</xdr:rowOff>
    </xdr:from>
    <xdr:ext cx="45720" cy="53340"/>
    <xdr:pic macro="[1]!DesignIconClicked">
      <xdr:nvPicPr>
        <xdr:cNvPr id="175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22860</xdr:colOff>
      <xdr:row>2</xdr:row>
      <xdr:rowOff>22860</xdr:rowOff>
    </xdr:from>
    <xdr:ext cx="45720" cy="53340"/>
    <xdr:pic macro="[1]!DesignIconClicked">
      <xdr:nvPicPr>
        <xdr:cNvPr id="175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22860</xdr:colOff>
      <xdr:row>2</xdr:row>
      <xdr:rowOff>114300</xdr:rowOff>
    </xdr:from>
    <xdr:ext cx="45720" cy="53340"/>
    <xdr:pic macro="[1]!DesignIconClicked">
      <xdr:nvPicPr>
        <xdr:cNvPr id="175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30480</xdr:colOff>
      <xdr:row>2</xdr:row>
      <xdr:rowOff>22860</xdr:rowOff>
    </xdr:from>
    <xdr:ext cx="45720" cy="53340"/>
    <xdr:pic macro="[1]!DesignIconClicked">
      <xdr:nvPicPr>
        <xdr:cNvPr id="175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563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30480</xdr:colOff>
      <xdr:row>2</xdr:row>
      <xdr:rowOff>114300</xdr:rowOff>
    </xdr:from>
    <xdr:ext cx="45720" cy="53340"/>
    <xdr:pic macro="[1]!DesignIconClicked">
      <xdr:nvPicPr>
        <xdr:cNvPr id="175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563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22860</xdr:colOff>
      <xdr:row>2</xdr:row>
      <xdr:rowOff>22860</xdr:rowOff>
    </xdr:from>
    <xdr:ext cx="45720" cy="53340"/>
    <xdr:pic macro="[1]!DesignIconClicked">
      <xdr:nvPicPr>
        <xdr:cNvPr id="175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22860</xdr:colOff>
      <xdr:row>2</xdr:row>
      <xdr:rowOff>114300</xdr:rowOff>
    </xdr:from>
    <xdr:ext cx="45720" cy="53340"/>
    <xdr:pic macro="[1]!DesignIconClicked">
      <xdr:nvPicPr>
        <xdr:cNvPr id="175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15240</xdr:colOff>
      <xdr:row>2</xdr:row>
      <xdr:rowOff>22860</xdr:rowOff>
    </xdr:from>
    <xdr:ext cx="53340" cy="53340"/>
    <xdr:pic macro="[1]!DesignIconClicked">
      <xdr:nvPicPr>
        <xdr:cNvPr id="175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039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15240</xdr:colOff>
      <xdr:row>2</xdr:row>
      <xdr:rowOff>114300</xdr:rowOff>
    </xdr:from>
    <xdr:ext cx="53340" cy="53340"/>
    <xdr:pic macro="[1]!DesignIconClicked">
      <xdr:nvPicPr>
        <xdr:cNvPr id="175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039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76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76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6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6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6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6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6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6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6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6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7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7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7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7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7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7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7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7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7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7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8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8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78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78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78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78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78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78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78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78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79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79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79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79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9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9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9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9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79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79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80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80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80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80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80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80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80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80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80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80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81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81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81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81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81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81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81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81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81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81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45720" cy="53340"/>
    <xdr:pic macro="[1]!DesignIconClicked">
      <xdr:nvPicPr>
        <xdr:cNvPr id="182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45720" cy="53340"/>
    <xdr:pic macro="[1]!DesignIconClicked">
      <xdr:nvPicPr>
        <xdr:cNvPr id="182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</xdr:row>
      <xdr:rowOff>22860</xdr:rowOff>
    </xdr:from>
    <xdr:ext cx="53340" cy="53340"/>
    <xdr:pic macro="[1]!DesignIconClicked">
      <xdr:nvPicPr>
        <xdr:cNvPr id="182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2</xdr:row>
      <xdr:rowOff>114300</xdr:rowOff>
    </xdr:from>
    <xdr:ext cx="53340" cy="53340"/>
    <xdr:pic macro="[1]!DesignIconClicked">
      <xdr:nvPicPr>
        <xdr:cNvPr id="182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82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82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82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82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82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82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83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83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83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83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83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83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83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83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83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83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84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84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84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84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84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84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84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84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84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84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85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85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85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85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85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85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85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85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85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85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86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86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86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86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86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86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86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86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86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86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87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87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87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87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87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87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87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87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87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87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88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88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88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88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88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88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88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88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88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88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89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89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89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89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89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89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89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89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89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89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0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0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0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0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90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90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90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90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0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0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1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1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1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1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91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91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1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1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1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1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2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2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2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2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2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2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2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2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2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2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3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3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3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3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3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3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93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93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93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93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94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94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94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94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94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94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94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94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4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4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5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5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5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5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5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5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95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95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95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95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6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6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6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6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6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6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6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6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6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6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7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7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7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7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7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7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7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7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7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7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98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98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98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98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98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98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98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98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98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98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199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199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9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9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9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9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9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9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199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199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00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00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0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0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0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0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0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0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0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0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01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01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1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1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1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1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1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1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1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1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02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02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02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02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2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2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2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2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2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2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3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3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3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3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3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3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3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3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3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3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4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4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4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4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04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04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4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4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4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4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5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5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05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05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05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05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05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05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05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05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06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06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06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06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6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6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6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6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6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6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7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7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07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07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7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7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7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7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7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7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8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8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08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08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8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8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8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8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8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8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9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9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09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09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9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9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9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9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09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09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0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0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10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10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10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10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0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0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0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0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1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1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11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11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1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1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1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1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1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1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2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2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2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2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2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2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2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2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2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2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3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3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3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3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13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13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13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13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13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13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14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14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14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14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14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14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4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4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4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4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5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5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5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5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15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15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15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15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5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5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6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6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6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6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6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6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6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6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6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6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7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7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7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7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7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7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7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7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17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17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18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18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18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18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18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18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18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18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18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18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9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9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9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9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9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9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19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19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19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19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0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0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0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0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0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0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0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0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20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20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1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1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1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1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1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1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1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1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21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21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22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22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2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2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2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2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2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2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2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2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3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3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3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3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3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3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3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3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3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3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4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4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24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24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4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4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4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4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4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4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25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25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25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25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25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25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25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25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25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25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26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26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6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6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6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6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6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6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6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6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27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27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7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7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7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7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7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7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7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7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28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28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8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8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8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8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8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8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8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8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29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29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9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9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9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9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9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9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29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29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30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30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30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30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0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0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0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0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0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0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31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31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1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1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1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1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1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1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1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1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2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2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2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2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2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2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2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2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2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2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3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3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33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33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33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33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33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33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33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33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34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34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34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34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4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4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4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4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4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4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5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5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35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35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35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35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5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5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5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5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6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6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6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6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6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6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6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6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6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6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7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7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7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7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7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7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37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37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37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37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38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38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38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38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38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38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38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38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8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8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9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9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9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9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9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9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39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39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39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39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0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0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0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0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0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0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40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40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0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0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1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1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1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1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1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1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41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41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41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41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2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2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2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2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2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2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2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2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2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2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3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3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3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3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3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3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3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3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3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3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44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44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4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4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4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4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4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4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44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44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45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45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45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45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45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45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45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45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45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45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6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6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6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6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6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6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6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6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46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46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7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7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7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7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7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7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7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7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47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47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8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8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8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8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8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8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48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48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48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48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22860</xdr:colOff>
      <xdr:row>2</xdr:row>
      <xdr:rowOff>22860</xdr:rowOff>
    </xdr:from>
    <xdr:ext cx="45720" cy="53340"/>
    <xdr:pic macro="[1]!DesignIconClicked">
      <xdr:nvPicPr>
        <xdr:cNvPr id="249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22860</xdr:colOff>
      <xdr:row>2</xdr:row>
      <xdr:rowOff>114300</xdr:rowOff>
    </xdr:from>
    <xdr:ext cx="45720" cy="53340"/>
    <xdr:pic macro="[1]!DesignIconClicked">
      <xdr:nvPicPr>
        <xdr:cNvPr id="249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22860</xdr:colOff>
      <xdr:row>2</xdr:row>
      <xdr:rowOff>22860</xdr:rowOff>
    </xdr:from>
    <xdr:ext cx="45720" cy="53340"/>
    <xdr:pic macro="[1]!DesignIconClicked">
      <xdr:nvPicPr>
        <xdr:cNvPr id="249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22860</xdr:colOff>
      <xdr:row>2</xdr:row>
      <xdr:rowOff>114300</xdr:rowOff>
    </xdr:from>
    <xdr:ext cx="45720" cy="53340"/>
    <xdr:pic macro="[1]!DesignIconClicked">
      <xdr:nvPicPr>
        <xdr:cNvPr id="249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30480</xdr:colOff>
      <xdr:row>2</xdr:row>
      <xdr:rowOff>22860</xdr:rowOff>
    </xdr:from>
    <xdr:ext cx="45720" cy="53340"/>
    <xdr:pic macro="[1]!DesignIconClicked">
      <xdr:nvPicPr>
        <xdr:cNvPr id="249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563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30480</xdr:colOff>
      <xdr:row>2</xdr:row>
      <xdr:rowOff>114300</xdr:rowOff>
    </xdr:from>
    <xdr:ext cx="45720" cy="53340"/>
    <xdr:pic macro="[1]!DesignIconClicked">
      <xdr:nvPicPr>
        <xdr:cNvPr id="249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563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22860</xdr:colOff>
      <xdr:row>2</xdr:row>
      <xdr:rowOff>22860</xdr:rowOff>
    </xdr:from>
    <xdr:ext cx="45720" cy="53340"/>
    <xdr:pic macro="[1]!DesignIconClicked">
      <xdr:nvPicPr>
        <xdr:cNvPr id="249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22860</xdr:colOff>
      <xdr:row>2</xdr:row>
      <xdr:rowOff>114300</xdr:rowOff>
    </xdr:from>
    <xdr:ext cx="45720" cy="53340"/>
    <xdr:pic macro="[1]!DesignIconClicked">
      <xdr:nvPicPr>
        <xdr:cNvPr id="249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15240</xdr:colOff>
      <xdr:row>2</xdr:row>
      <xdr:rowOff>22860</xdr:rowOff>
    </xdr:from>
    <xdr:ext cx="53340" cy="53340"/>
    <xdr:pic macro="[1]!DesignIconClicked">
      <xdr:nvPicPr>
        <xdr:cNvPr id="249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039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15240</xdr:colOff>
      <xdr:row>2</xdr:row>
      <xdr:rowOff>114300</xdr:rowOff>
    </xdr:from>
    <xdr:ext cx="53340" cy="53340"/>
    <xdr:pic macro="[1]!DesignIconClicked">
      <xdr:nvPicPr>
        <xdr:cNvPr id="249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039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50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50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0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0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0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0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0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0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50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50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1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1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1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1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1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1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1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1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1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1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2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2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2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2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2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2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2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2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2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2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53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53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53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53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53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53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53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53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53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53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54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54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22860</xdr:colOff>
      <xdr:row>2</xdr:row>
      <xdr:rowOff>22860</xdr:rowOff>
    </xdr:from>
    <xdr:ext cx="45720" cy="53340"/>
    <xdr:pic macro="[1]!DesignIconClicked">
      <xdr:nvPicPr>
        <xdr:cNvPr id="254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22860</xdr:colOff>
      <xdr:row>2</xdr:row>
      <xdr:rowOff>114300</xdr:rowOff>
    </xdr:from>
    <xdr:ext cx="45720" cy="53340"/>
    <xdr:pic macro="[1]!DesignIconClicked">
      <xdr:nvPicPr>
        <xdr:cNvPr id="254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22860</xdr:colOff>
      <xdr:row>2</xdr:row>
      <xdr:rowOff>22860</xdr:rowOff>
    </xdr:from>
    <xdr:ext cx="45720" cy="53340"/>
    <xdr:pic macro="[1]!DesignIconClicked">
      <xdr:nvPicPr>
        <xdr:cNvPr id="254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22860</xdr:colOff>
      <xdr:row>2</xdr:row>
      <xdr:rowOff>114300</xdr:rowOff>
    </xdr:from>
    <xdr:ext cx="45720" cy="53340"/>
    <xdr:pic macro="[1]!DesignIconClicked">
      <xdr:nvPicPr>
        <xdr:cNvPr id="254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30480</xdr:colOff>
      <xdr:row>2</xdr:row>
      <xdr:rowOff>22860</xdr:rowOff>
    </xdr:from>
    <xdr:ext cx="45720" cy="53340"/>
    <xdr:pic macro="[1]!DesignIconClicked">
      <xdr:nvPicPr>
        <xdr:cNvPr id="254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563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30480</xdr:colOff>
      <xdr:row>2</xdr:row>
      <xdr:rowOff>114300</xdr:rowOff>
    </xdr:from>
    <xdr:ext cx="45720" cy="53340"/>
    <xdr:pic macro="[1]!DesignIconClicked">
      <xdr:nvPicPr>
        <xdr:cNvPr id="254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563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22860</xdr:colOff>
      <xdr:row>2</xdr:row>
      <xdr:rowOff>22860</xdr:rowOff>
    </xdr:from>
    <xdr:ext cx="45720" cy="53340"/>
    <xdr:pic macro="[1]!DesignIconClicked">
      <xdr:nvPicPr>
        <xdr:cNvPr id="254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22860</xdr:colOff>
      <xdr:row>2</xdr:row>
      <xdr:rowOff>114300</xdr:rowOff>
    </xdr:from>
    <xdr:ext cx="45720" cy="53340"/>
    <xdr:pic macro="[1]!DesignIconClicked">
      <xdr:nvPicPr>
        <xdr:cNvPr id="254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01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15240</xdr:colOff>
      <xdr:row>2</xdr:row>
      <xdr:rowOff>22860</xdr:rowOff>
    </xdr:from>
    <xdr:ext cx="53340" cy="53340"/>
    <xdr:pic macro="[1]!DesignIconClicked">
      <xdr:nvPicPr>
        <xdr:cNvPr id="255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039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15240</xdr:colOff>
      <xdr:row>2</xdr:row>
      <xdr:rowOff>114300</xdr:rowOff>
    </xdr:from>
    <xdr:ext cx="53340" cy="53340"/>
    <xdr:pic macro="[1]!DesignIconClicked">
      <xdr:nvPicPr>
        <xdr:cNvPr id="255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039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55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55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5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5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5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5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5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5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6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6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6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6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6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6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6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6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6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6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7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7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7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7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57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57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57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57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57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57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58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58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58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58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58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58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8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8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8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8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9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9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9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9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59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59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9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9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59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59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60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60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60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60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60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60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60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60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60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60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61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61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45720" cy="53340"/>
    <xdr:pic macro="[1]!DesignIconClicked">
      <xdr:nvPicPr>
        <xdr:cNvPr id="261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45720" cy="53340"/>
    <xdr:pic macro="[1]!DesignIconClicked">
      <xdr:nvPicPr>
        <xdr:cNvPr id="261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</xdr:row>
      <xdr:rowOff>22860</xdr:rowOff>
    </xdr:from>
    <xdr:ext cx="53340" cy="53340"/>
    <xdr:pic macro="[1]!DesignIconClicked">
      <xdr:nvPicPr>
        <xdr:cNvPr id="261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62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2</xdr:row>
      <xdr:rowOff>114300</xdr:rowOff>
    </xdr:from>
    <xdr:ext cx="53340" cy="53340"/>
    <xdr:pic macro="[1]!DesignIconClicked">
      <xdr:nvPicPr>
        <xdr:cNvPr id="261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6477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  <sheetName val="BExAnalyzer.xla"/>
    </sheetNames>
    <definedNames>
      <definedName name="DesignIconClicked"/>
    </defined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6"/>
  <sheetViews>
    <sheetView tabSelected="1" zoomScaleNormal="100" workbookViewId="0">
      <pane ySplit="3" topLeftCell="A4" activePane="bottomLeft" state="frozen"/>
      <selection pane="bottomLeft" activeCell="I10" sqref="I10"/>
    </sheetView>
  </sheetViews>
  <sheetFormatPr defaultRowHeight="15" x14ac:dyDescent="0.25"/>
  <cols>
    <col min="1" max="1" width="9.85546875" style="7" customWidth="1"/>
    <col min="2" max="2" width="32.5703125" style="12" customWidth="1"/>
    <col min="3" max="6" width="15.7109375" style="3" customWidth="1"/>
    <col min="7" max="7" width="14.28515625" style="3" bestFit="1" customWidth="1"/>
    <col min="8" max="8" width="15.42578125" style="3" bestFit="1" customWidth="1"/>
    <col min="9" max="9" width="9.140625" style="3"/>
    <col min="10" max="10" width="13.85546875" style="3" bestFit="1" customWidth="1"/>
    <col min="11" max="16384" width="9.140625" style="3"/>
  </cols>
  <sheetData>
    <row r="1" spans="1:8" ht="16.5" customHeight="1" x14ac:dyDescent="0.35">
      <c r="A1" s="136" t="s">
        <v>123</v>
      </c>
      <c r="B1" s="136"/>
      <c r="C1" s="136"/>
      <c r="D1" s="136"/>
      <c r="E1" s="136"/>
      <c r="F1" s="136"/>
    </row>
    <row r="2" spans="1:8" ht="33.75" customHeight="1" x14ac:dyDescent="0.35">
      <c r="A2" s="134"/>
      <c r="B2" s="135"/>
      <c r="C2" s="135"/>
      <c r="D2" s="79"/>
      <c r="E2" s="88" t="s">
        <v>125</v>
      </c>
      <c r="G2" s="3" t="s">
        <v>127</v>
      </c>
    </row>
    <row r="3" spans="1:8" ht="22.5" customHeight="1" x14ac:dyDescent="0.25">
      <c r="A3" s="8" t="s">
        <v>90</v>
      </c>
      <c r="B3" s="55" t="s">
        <v>91</v>
      </c>
      <c r="C3" s="4" t="s">
        <v>98</v>
      </c>
      <c r="D3" s="4" t="s">
        <v>117</v>
      </c>
      <c r="E3" s="4" t="s">
        <v>116</v>
      </c>
      <c r="F3" s="113" t="s">
        <v>122</v>
      </c>
      <c r="G3" s="115" t="s">
        <v>124</v>
      </c>
      <c r="H3" s="133" t="s">
        <v>126</v>
      </c>
    </row>
    <row r="4" spans="1:8" x14ac:dyDescent="0.25">
      <c r="A4" s="32">
        <v>26395</v>
      </c>
      <c r="B4" s="13" t="s">
        <v>78</v>
      </c>
      <c r="C4" s="58">
        <f>C5+C219</f>
        <v>1577477657</v>
      </c>
      <c r="D4" s="58">
        <f>D5+D219</f>
        <v>1611830911</v>
      </c>
      <c r="E4" s="58">
        <f>E5+E219</f>
        <v>1759167924</v>
      </c>
      <c r="F4" s="114">
        <f>F5+F219</f>
        <v>1598017924</v>
      </c>
      <c r="G4" s="116">
        <f>G5+G219</f>
        <v>1706808102</v>
      </c>
      <c r="H4" s="132">
        <f>G4-F4</f>
        <v>108790178</v>
      </c>
    </row>
    <row r="5" spans="1:8" ht="26.25" customHeight="1" x14ac:dyDescent="0.25">
      <c r="A5" s="31">
        <v>3602</v>
      </c>
      <c r="B5" s="14" t="s">
        <v>42</v>
      </c>
      <c r="C5" s="59">
        <f>C6+C110+C152+C170</f>
        <v>323842606</v>
      </c>
      <c r="D5" s="59">
        <f>D6+D110+D152+D170</f>
        <v>353368083</v>
      </c>
      <c r="E5" s="59">
        <f>E6+E110+E152+E170</f>
        <v>360964083</v>
      </c>
      <c r="F5" s="97">
        <f>F6+F110+F152+F170</f>
        <v>104564571</v>
      </c>
      <c r="G5" s="117">
        <f>G6+G110+G152+G170</f>
        <v>104564571</v>
      </c>
    </row>
    <row r="6" spans="1:8" ht="36.75" customHeight="1" x14ac:dyDescent="0.25">
      <c r="A6" s="27" t="s">
        <v>79</v>
      </c>
      <c r="B6" s="15" t="s">
        <v>80</v>
      </c>
      <c r="C6" s="60">
        <f>C7+C29+C52+C74+C80+C84+C106</f>
        <v>83774590</v>
      </c>
      <c r="D6" s="60">
        <f>D7+D29+D52+D74+D80+D84+D106</f>
        <v>106075854</v>
      </c>
      <c r="E6" s="60">
        <f>E7+E29+E52+E74+E80+E84+E106</f>
        <v>113671854</v>
      </c>
      <c r="F6" s="93">
        <f>F7+F29+F52+F74+F80+F84+F106</f>
        <v>50983321</v>
      </c>
      <c r="G6" s="118">
        <f>G7+G29+G52+G74+G80+G84+G106</f>
        <v>50983321</v>
      </c>
    </row>
    <row r="7" spans="1:8" x14ac:dyDescent="0.25">
      <c r="A7" s="30">
        <v>11</v>
      </c>
      <c r="B7" s="16" t="s">
        <v>1</v>
      </c>
      <c r="C7" s="61">
        <f>+C8+C11+C24</f>
        <v>15500000</v>
      </c>
      <c r="D7" s="61">
        <f>+D8+D11+D24</f>
        <v>20683080</v>
      </c>
      <c r="E7" s="61">
        <f t="shared" ref="E7:F7" si="0">+E8+E11+E24</f>
        <v>28279080</v>
      </c>
      <c r="F7" s="94">
        <f t="shared" si="0"/>
        <v>35065940</v>
      </c>
      <c r="G7" s="119">
        <f t="shared" ref="G7" si="1">+G8+G11+G24</f>
        <v>35065940</v>
      </c>
    </row>
    <row r="8" spans="1:8" ht="27.75" customHeight="1" x14ac:dyDescent="0.25">
      <c r="A8" s="29">
        <v>41</v>
      </c>
      <c r="B8" s="56" t="s">
        <v>115</v>
      </c>
      <c r="C8" s="62">
        <f t="shared" ref="C8:G9" si="2">C9</f>
        <v>0</v>
      </c>
      <c r="D8" s="62">
        <f t="shared" si="2"/>
        <v>600000</v>
      </c>
      <c r="E8" s="62">
        <f t="shared" si="2"/>
        <v>600000</v>
      </c>
      <c r="F8" s="98">
        <f t="shared" si="2"/>
        <v>600000</v>
      </c>
      <c r="G8" s="120">
        <f t="shared" si="2"/>
        <v>600000</v>
      </c>
    </row>
    <row r="9" spans="1:8" x14ac:dyDescent="0.25">
      <c r="A9" s="28">
        <v>412</v>
      </c>
      <c r="B9" s="18" t="s">
        <v>65</v>
      </c>
      <c r="C9" s="63">
        <f t="shared" si="2"/>
        <v>0</v>
      </c>
      <c r="D9" s="63">
        <f t="shared" si="2"/>
        <v>600000</v>
      </c>
      <c r="E9" s="63">
        <f t="shared" si="2"/>
        <v>600000</v>
      </c>
      <c r="F9" s="99">
        <f t="shared" si="2"/>
        <v>600000</v>
      </c>
      <c r="G9" s="83">
        <f t="shared" si="2"/>
        <v>600000</v>
      </c>
    </row>
    <row r="10" spans="1:8" x14ac:dyDescent="0.25">
      <c r="A10" s="35">
        <v>4123</v>
      </c>
      <c r="B10" s="20" t="s">
        <v>66</v>
      </c>
      <c r="C10" s="64">
        <v>0</v>
      </c>
      <c r="D10" s="64">
        <v>600000</v>
      </c>
      <c r="E10" s="64">
        <v>600000</v>
      </c>
      <c r="F10" s="100">
        <v>600000</v>
      </c>
      <c r="G10" s="121">
        <v>600000</v>
      </c>
    </row>
    <row r="11" spans="1:8" ht="21.75" customHeight="1" x14ac:dyDescent="0.25">
      <c r="A11" s="29">
        <v>42</v>
      </c>
      <c r="B11" s="17" t="s">
        <v>15</v>
      </c>
      <c r="C11" s="65">
        <f>C12+C14+C21</f>
        <v>15500000</v>
      </c>
      <c r="D11" s="65">
        <f>D12+D14+D21</f>
        <v>19839257</v>
      </c>
      <c r="E11" s="65">
        <f t="shared" ref="E11:F11" si="3">E12+E14+E21</f>
        <v>27435257</v>
      </c>
      <c r="F11" s="86">
        <f t="shared" si="3"/>
        <v>30185257</v>
      </c>
      <c r="G11" s="120">
        <f t="shared" ref="G11" si="4">G12+G14+G21</f>
        <v>30185257</v>
      </c>
    </row>
    <row r="12" spans="1:8" ht="15" customHeight="1" x14ac:dyDescent="0.25">
      <c r="A12" s="33">
        <v>421</v>
      </c>
      <c r="B12" s="22" t="s">
        <v>75</v>
      </c>
      <c r="C12" s="66">
        <f>C13</f>
        <v>0</v>
      </c>
      <c r="D12" s="66">
        <f>D13</f>
        <v>5000</v>
      </c>
      <c r="E12" s="66">
        <f t="shared" ref="E12:G12" si="5">E13</f>
        <v>5000</v>
      </c>
      <c r="F12" s="101">
        <f t="shared" si="5"/>
        <v>5000</v>
      </c>
      <c r="G12" s="83">
        <f t="shared" si="5"/>
        <v>5000</v>
      </c>
    </row>
    <row r="13" spans="1:8" ht="15" customHeight="1" x14ac:dyDescent="0.25">
      <c r="A13" s="34">
        <v>4214</v>
      </c>
      <c r="B13" s="23" t="s">
        <v>86</v>
      </c>
      <c r="C13" s="67">
        <v>0</v>
      </c>
      <c r="D13" s="67">
        <v>5000</v>
      </c>
      <c r="E13" s="67">
        <v>5000</v>
      </c>
      <c r="F13" s="102">
        <v>5000</v>
      </c>
      <c r="G13" s="67">
        <v>5000</v>
      </c>
    </row>
    <row r="14" spans="1:8" ht="15" customHeight="1" x14ac:dyDescent="0.25">
      <c r="A14" s="28">
        <v>422</v>
      </c>
      <c r="B14" s="18" t="s">
        <v>31</v>
      </c>
      <c r="C14" s="66">
        <f t="shared" ref="C14" si="6">SUM(C15:C20)</f>
        <v>15500000</v>
      </c>
      <c r="D14" s="66">
        <f t="shared" ref="D14:F14" si="7">SUM(D15:D20)</f>
        <v>19175357</v>
      </c>
      <c r="E14" s="66">
        <f t="shared" si="7"/>
        <v>26771357</v>
      </c>
      <c r="F14" s="101">
        <f t="shared" si="7"/>
        <v>29271357</v>
      </c>
      <c r="G14" s="83">
        <f t="shared" ref="G14" si="8">SUM(G15:G20)</f>
        <v>29271357</v>
      </c>
    </row>
    <row r="15" spans="1:8" ht="15" customHeight="1" x14ac:dyDescent="0.25">
      <c r="A15" s="2">
        <v>4221</v>
      </c>
      <c r="B15" s="19" t="s">
        <v>36</v>
      </c>
      <c r="C15" s="67">
        <v>0</v>
      </c>
      <c r="D15" s="67">
        <v>163957</v>
      </c>
      <c r="E15" s="67">
        <v>1099825</v>
      </c>
      <c r="F15" s="102">
        <v>1099825</v>
      </c>
      <c r="G15" s="67">
        <v>1099825</v>
      </c>
    </row>
    <row r="16" spans="1:8" ht="15" customHeight="1" x14ac:dyDescent="0.25">
      <c r="A16" s="51">
        <v>4222</v>
      </c>
      <c r="B16" s="19" t="s">
        <v>40</v>
      </c>
      <c r="C16" s="67">
        <v>0</v>
      </c>
      <c r="D16" s="67">
        <v>5000</v>
      </c>
      <c r="E16" s="67">
        <v>5000</v>
      </c>
      <c r="F16" s="102">
        <v>5000</v>
      </c>
      <c r="G16" s="67">
        <v>5000</v>
      </c>
    </row>
    <row r="17" spans="1:7" ht="15" customHeight="1" x14ac:dyDescent="0.25">
      <c r="A17" s="51">
        <v>4223</v>
      </c>
      <c r="B17" s="19" t="s">
        <v>60</v>
      </c>
      <c r="C17" s="67">
        <v>0</v>
      </c>
      <c r="D17" s="67">
        <v>5000</v>
      </c>
      <c r="E17" s="67">
        <v>114524</v>
      </c>
      <c r="F17" s="102">
        <v>114524</v>
      </c>
      <c r="G17" s="67">
        <v>114524</v>
      </c>
    </row>
    <row r="18" spans="1:7" ht="15" customHeight="1" x14ac:dyDescent="0.25">
      <c r="A18" s="2">
        <v>4224</v>
      </c>
      <c r="B18" s="19" t="s">
        <v>32</v>
      </c>
      <c r="C18" s="67">
        <v>15500000</v>
      </c>
      <c r="D18" s="67">
        <v>18957000</v>
      </c>
      <c r="E18" s="67">
        <v>25196000</v>
      </c>
      <c r="F18" s="102">
        <v>27696000</v>
      </c>
      <c r="G18" s="67">
        <v>27696000</v>
      </c>
    </row>
    <row r="19" spans="1:7" ht="15" customHeight="1" x14ac:dyDescent="0.25">
      <c r="A19" s="2">
        <v>4225</v>
      </c>
      <c r="B19" s="19" t="s">
        <v>68</v>
      </c>
      <c r="C19" s="67">
        <v>0</v>
      </c>
      <c r="D19" s="67">
        <v>0</v>
      </c>
      <c r="E19" s="67">
        <v>20636</v>
      </c>
      <c r="F19" s="102">
        <v>20636</v>
      </c>
      <c r="G19" s="67">
        <v>20636</v>
      </c>
    </row>
    <row r="20" spans="1:7" ht="15" customHeight="1" x14ac:dyDescent="0.25">
      <c r="A20" s="51">
        <v>4227</v>
      </c>
      <c r="B20" s="19" t="s">
        <v>61</v>
      </c>
      <c r="C20" s="67">
        <v>0</v>
      </c>
      <c r="D20" s="67">
        <v>44400</v>
      </c>
      <c r="E20" s="67">
        <v>335372</v>
      </c>
      <c r="F20" s="102">
        <v>335372</v>
      </c>
      <c r="G20" s="67">
        <v>335372</v>
      </c>
    </row>
    <row r="21" spans="1:7" ht="15" customHeight="1" x14ac:dyDescent="0.25">
      <c r="A21" s="28">
        <v>426</v>
      </c>
      <c r="B21" s="18" t="s">
        <v>16</v>
      </c>
      <c r="C21" s="63">
        <f>C22+C23</f>
        <v>0</v>
      </c>
      <c r="D21" s="63">
        <f>D22+D23</f>
        <v>658900</v>
      </c>
      <c r="E21" s="63">
        <f t="shared" ref="E21:F21" si="9">E22+E23</f>
        <v>658900</v>
      </c>
      <c r="F21" s="99">
        <f t="shared" si="9"/>
        <v>908900</v>
      </c>
      <c r="G21" s="83">
        <f t="shared" ref="G21" si="10">G22+G23</f>
        <v>908900</v>
      </c>
    </row>
    <row r="22" spans="1:7" ht="15" customHeight="1" x14ac:dyDescent="0.25">
      <c r="A22" s="2">
        <v>4262</v>
      </c>
      <c r="B22" s="19" t="s">
        <v>17</v>
      </c>
      <c r="C22" s="5">
        <v>0</v>
      </c>
      <c r="D22" s="5">
        <v>653900</v>
      </c>
      <c r="E22" s="5">
        <v>650000</v>
      </c>
      <c r="F22" s="89">
        <v>900000</v>
      </c>
      <c r="G22" s="6">
        <v>900000</v>
      </c>
    </row>
    <row r="23" spans="1:7" ht="15" customHeight="1" x14ac:dyDescent="0.25">
      <c r="A23" s="51">
        <v>4264</v>
      </c>
      <c r="B23" s="19" t="s">
        <v>87</v>
      </c>
      <c r="C23" s="5">
        <v>0</v>
      </c>
      <c r="D23" s="5">
        <v>5000</v>
      </c>
      <c r="E23" s="5">
        <v>8900</v>
      </c>
      <c r="F23" s="89">
        <v>8900</v>
      </c>
      <c r="G23" s="6">
        <v>8900</v>
      </c>
    </row>
    <row r="24" spans="1:7" ht="22.5" x14ac:dyDescent="0.25">
      <c r="A24" s="29">
        <v>45</v>
      </c>
      <c r="B24" s="17" t="s">
        <v>72</v>
      </c>
      <c r="C24" s="65">
        <f t="shared" ref="C24" si="11">C25+C27</f>
        <v>0</v>
      </c>
      <c r="D24" s="65">
        <f t="shared" ref="D24:F24" si="12">D25+D27</f>
        <v>243823</v>
      </c>
      <c r="E24" s="65">
        <f t="shared" si="12"/>
        <v>243823</v>
      </c>
      <c r="F24" s="86">
        <f t="shared" si="12"/>
        <v>4280683</v>
      </c>
      <c r="G24" s="120">
        <f t="shared" ref="G24" si="13">G25+G27</f>
        <v>4280683</v>
      </c>
    </row>
    <row r="25" spans="1:7" ht="15" customHeight="1" x14ac:dyDescent="0.25">
      <c r="A25" s="28">
        <v>451</v>
      </c>
      <c r="B25" s="18" t="s">
        <v>73</v>
      </c>
      <c r="C25" s="68">
        <f t="shared" ref="C25:G25" si="14">C26</f>
        <v>0</v>
      </c>
      <c r="D25" s="68">
        <f t="shared" si="14"/>
        <v>238823</v>
      </c>
      <c r="E25" s="68">
        <f t="shared" si="14"/>
        <v>238823</v>
      </c>
      <c r="F25" s="85">
        <f t="shared" si="14"/>
        <v>4275683</v>
      </c>
      <c r="G25" s="83">
        <f t="shared" si="14"/>
        <v>4275683</v>
      </c>
    </row>
    <row r="26" spans="1:7" ht="15" customHeight="1" x14ac:dyDescent="0.25">
      <c r="A26" s="2">
        <v>4511</v>
      </c>
      <c r="B26" s="20" t="s">
        <v>73</v>
      </c>
      <c r="C26" s="69">
        <v>0</v>
      </c>
      <c r="D26" s="69">
        <v>238823</v>
      </c>
      <c r="E26" s="69">
        <v>238823</v>
      </c>
      <c r="F26" s="87">
        <v>4275683</v>
      </c>
      <c r="G26" s="112">
        <v>4275683</v>
      </c>
    </row>
    <row r="27" spans="1:7" ht="15" customHeight="1" x14ac:dyDescent="0.25">
      <c r="A27" s="52">
        <v>452</v>
      </c>
      <c r="B27" s="18" t="s">
        <v>74</v>
      </c>
      <c r="C27" s="68">
        <f t="shared" ref="C27:G27" si="15">C28</f>
        <v>0</v>
      </c>
      <c r="D27" s="68">
        <f t="shared" si="15"/>
        <v>5000</v>
      </c>
      <c r="E27" s="68">
        <f t="shared" si="15"/>
        <v>5000</v>
      </c>
      <c r="F27" s="85">
        <f t="shared" si="15"/>
        <v>5000</v>
      </c>
      <c r="G27" s="83">
        <f t="shared" si="15"/>
        <v>5000</v>
      </c>
    </row>
    <row r="28" spans="1:7" ht="15" customHeight="1" x14ac:dyDescent="0.25">
      <c r="A28" s="51">
        <v>4521</v>
      </c>
      <c r="B28" s="19" t="s">
        <v>74</v>
      </c>
      <c r="C28" s="5">
        <v>0</v>
      </c>
      <c r="D28" s="5">
        <v>5000</v>
      </c>
      <c r="E28" s="5">
        <v>5000</v>
      </c>
      <c r="F28" s="89">
        <v>5000</v>
      </c>
      <c r="G28" s="6">
        <v>5000</v>
      </c>
    </row>
    <row r="29" spans="1:7" x14ac:dyDescent="0.25">
      <c r="A29" s="30">
        <v>31</v>
      </c>
      <c r="B29" s="16" t="s">
        <v>34</v>
      </c>
      <c r="C29" s="61">
        <f>C30+C47</f>
        <v>664000</v>
      </c>
      <c r="D29" s="61">
        <f>D30+D47</f>
        <v>666600</v>
      </c>
      <c r="E29" s="61">
        <f>E30+E47</f>
        <v>666600</v>
      </c>
      <c r="F29" s="94">
        <f>F30+F47</f>
        <v>10881865</v>
      </c>
      <c r="G29" s="119">
        <f>G30+G47</f>
        <v>10881865</v>
      </c>
    </row>
    <row r="30" spans="1:7" ht="27" customHeight="1" x14ac:dyDescent="0.25">
      <c r="A30" s="29">
        <v>42</v>
      </c>
      <c r="B30" s="17" t="s">
        <v>15</v>
      </c>
      <c r="C30" s="65">
        <f>C31+C33+C40+C42+C45</f>
        <v>634000</v>
      </c>
      <c r="D30" s="65">
        <f t="shared" ref="D30:F30" si="16">D31+D33+D40+D42+D45</f>
        <v>636600</v>
      </c>
      <c r="E30" s="65">
        <f t="shared" si="16"/>
        <v>636600</v>
      </c>
      <c r="F30" s="86">
        <f t="shared" si="16"/>
        <v>5851865</v>
      </c>
      <c r="G30" s="120">
        <f t="shared" ref="G30" si="17">G31+G33+G40+G42+G45</f>
        <v>5851865</v>
      </c>
    </row>
    <row r="31" spans="1:7" ht="15" customHeight="1" x14ac:dyDescent="0.25">
      <c r="A31" s="28">
        <v>421</v>
      </c>
      <c r="B31" s="18" t="s">
        <v>75</v>
      </c>
      <c r="C31" s="68">
        <f t="shared" ref="C31:G31" si="18">C32</f>
        <v>30000</v>
      </c>
      <c r="D31" s="68">
        <f t="shared" si="18"/>
        <v>30000</v>
      </c>
      <c r="E31" s="68">
        <f t="shared" si="18"/>
        <v>30000</v>
      </c>
      <c r="F31" s="85">
        <f t="shared" si="18"/>
        <v>30000</v>
      </c>
      <c r="G31" s="83">
        <f t="shared" si="18"/>
        <v>30000</v>
      </c>
    </row>
    <row r="32" spans="1:7" ht="15" customHeight="1" x14ac:dyDescent="0.25">
      <c r="A32" s="35">
        <v>4214</v>
      </c>
      <c r="B32" s="23" t="s">
        <v>86</v>
      </c>
      <c r="C32" s="64">
        <v>30000</v>
      </c>
      <c r="D32" s="64">
        <v>30000</v>
      </c>
      <c r="E32" s="64">
        <v>30000</v>
      </c>
      <c r="F32" s="100">
        <v>30000</v>
      </c>
      <c r="G32" s="121">
        <v>30000</v>
      </c>
    </row>
    <row r="33" spans="1:7" ht="15" customHeight="1" x14ac:dyDescent="0.25">
      <c r="A33" s="28">
        <v>422</v>
      </c>
      <c r="B33" s="18" t="s">
        <v>31</v>
      </c>
      <c r="C33" s="66">
        <f t="shared" ref="C33" si="19">SUM(C34:C39)</f>
        <v>501000</v>
      </c>
      <c r="D33" s="66">
        <f t="shared" ref="D33:F33" si="20">SUM(D34:D39)</f>
        <v>501000</v>
      </c>
      <c r="E33" s="66">
        <f t="shared" si="20"/>
        <v>501000</v>
      </c>
      <c r="F33" s="101">
        <f t="shared" si="20"/>
        <v>4757500</v>
      </c>
      <c r="G33" s="83">
        <f t="shared" ref="G33" si="21">SUM(G34:G39)</f>
        <v>4757500</v>
      </c>
    </row>
    <row r="34" spans="1:7" ht="15" customHeight="1" x14ac:dyDescent="0.25">
      <c r="A34" s="35">
        <v>4221</v>
      </c>
      <c r="B34" s="20" t="s">
        <v>36</v>
      </c>
      <c r="C34" s="70">
        <v>100000</v>
      </c>
      <c r="D34" s="70">
        <v>100000</v>
      </c>
      <c r="E34" s="70">
        <v>100000</v>
      </c>
      <c r="F34" s="103">
        <v>495000</v>
      </c>
      <c r="G34" s="70">
        <v>495000</v>
      </c>
    </row>
    <row r="35" spans="1:7" ht="15" customHeight="1" x14ac:dyDescent="0.25">
      <c r="A35" s="35">
        <v>4222</v>
      </c>
      <c r="B35" s="20" t="s">
        <v>40</v>
      </c>
      <c r="C35" s="70">
        <v>1000</v>
      </c>
      <c r="D35" s="70">
        <v>1000</v>
      </c>
      <c r="E35" s="70">
        <v>1000</v>
      </c>
      <c r="F35" s="103">
        <v>1000</v>
      </c>
      <c r="G35" s="70">
        <v>1000</v>
      </c>
    </row>
    <row r="36" spans="1:7" ht="15" customHeight="1" x14ac:dyDescent="0.25">
      <c r="A36" s="35">
        <v>4223</v>
      </c>
      <c r="B36" s="20" t="s">
        <v>60</v>
      </c>
      <c r="C36" s="70">
        <v>100000</v>
      </c>
      <c r="D36" s="70">
        <v>100000</v>
      </c>
      <c r="E36" s="70">
        <v>100000</v>
      </c>
      <c r="F36" s="103">
        <v>600000</v>
      </c>
      <c r="G36" s="70">
        <v>600000</v>
      </c>
    </row>
    <row r="37" spans="1:7" ht="15" customHeight="1" x14ac:dyDescent="0.25">
      <c r="A37" s="2">
        <v>4224</v>
      </c>
      <c r="B37" s="19" t="s">
        <v>32</v>
      </c>
      <c r="C37" s="70">
        <v>100000</v>
      </c>
      <c r="D37" s="70">
        <v>100000</v>
      </c>
      <c r="E37" s="70">
        <v>100000</v>
      </c>
      <c r="F37" s="103">
        <v>3461500</v>
      </c>
      <c r="G37" s="70">
        <v>3461500</v>
      </c>
    </row>
    <row r="38" spans="1:7" ht="15" customHeight="1" x14ac:dyDescent="0.25">
      <c r="A38" s="51">
        <v>4225</v>
      </c>
      <c r="B38" s="19" t="s">
        <v>68</v>
      </c>
      <c r="C38" s="70">
        <v>100000</v>
      </c>
      <c r="D38" s="70">
        <v>100000</v>
      </c>
      <c r="E38" s="70">
        <v>100000</v>
      </c>
      <c r="F38" s="103">
        <v>100000</v>
      </c>
      <c r="G38" s="70">
        <v>100000</v>
      </c>
    </row>
    <row r="39" spans="1:7" ht="15" customHeight="1" x14ac:dyDescent="0.25">
      <c r="A39" s="51">
        <v>4227</v>
      </c>
      <c r="B39" s="19" t="s">
        <v>61</v>
      </c>
      <c r="C39" s="70">
        <v>100000</v>
      </c>
      <c r="D39" s="70">
        <v>100000</v>
      </c>
      <c r="E39" s="70">
        <v>100000</v>
      </c>
      <c r="F39" s="103">
        <v>100000</v>
      </c>
      <c r="G39" s="70">
        <v>100000</v>
      </c>
    </row>
    <row r="40" spans="1:7" ht="15" customHeight="1" x14ac:dyDescent="0.25">
      <c r="A40" s="28">
        <v>423</v>
      </c>
      <c r="B40" s="81" t="s">
        <v>119</v>
      </c>
      <c r="C40" s="83">
        <f>C41</f>
        <v>0</v>
      </c>
      <c r="D40" s="83">
        <f t="shared" ref="D40:G40" si="22">D41</f>
        <v>0</v>
      </c>
      <c r="E40" s="83">
        <f t="shared" si="22"/>
        <v>0</v>
      </c>
      <c r="F40" s="104">
        <f t="shared" si="22"/>
        <v>3365</v>
      </c>
      <c r="G40" s="83">
        <f t="shared" si="22"/>
        <v>3365</v>
      </c>
    </row>
    <row r="41" spans="1:7" ht="15" customHeight="1" x14ac:dyDescent="0.25">
      <c r="A41" s="51">
        <v>4231</v>
      </c>
      <c r="B41" s="82" t="s">
        <v>120</v>
      </c>
      <c r="C41" s="70">
        <v>0</v>
      </c>
      <c r="D41" s="70">
        <v>0</v>
      </c>
      <c r="E41" s="70">
        <v>0</v>
      </c>
      <c r="F41" s="103">
        <v>3365</v>
      </c>
      <c r="G41" s="70">
        <v>3365</v>
      </c>
    </row>
    <row r="42" spans="1:7" ht="22.5" x14ac:dyDescent="0.25">
      <c r="A42" s="28">
        <v>424</v>
      </c>
      <c r="B42" s="18" t="s">
        <v>70</v>
      </c>
      <c r="C42" s="71">
        <f t="shared" ref="C42" si="23">SUM(C43:C44)</f>
        <v>3000</v>
      </c>
      <c r="D42" s="71">
        <f t="shared" ref="D42:F42" si="24">SUM(D43:D44)</f>
        <v>5600</v>
      </c>
      <c r="E42" s="71">
        <f t="shared" si="24"/>
        <v>5600</v>
      </c>
      <c r="F42" s="105">
        <f t="shared" si="24"/>
        <v>11000</v>
      </c>
      <c r="G42" s="83">
        <f t="shared" ref="G42" si="25">SUM(G43:G44)</f>
        <v>11000</v>
      </c>
    </row>
    <row r="43" spans="1:7" x14ac:dyDescent="0.25">
      <c r="A43" s="2">
        <v>4241</v>
      </c>
      <c r="B43" s="19" t="s">
        <v>71</v>
      </c>
      <c r="C43" s="6">
        <v>2000</v>
      </c>
      <c r="D43" s="6">
        <v>4600</v>
      </c>
      <c r="E43" s="6">
        <v>4600</v>
      </c>
      <c r="F43" s="106">
        <v>10000</v>
      </c>
      <c r="G43" s="6">
        <v>10000</v>
      </c>
    </row>
    <row r="44" spans="1:7" ht="22.5" x14ac:dyDescent="0.25">
      <c r="A44" s="2">
        <v>4242</v>
      </c>
      <c r="B44" s="19" t="s">
        <v>81</v>
      </c>
      <c r="C44" s="6">
        <v>1000</v>
      </c>
      <c r="D44" s="6">
        <v>1000</v>
      </c>
      <c r="E44" s="6">
        <v>1000</v>
      </c>
      <c r="F44" s="106">
        <v>1000</v>
      </c>
      <c r="G44" s="6">
        <v>1000</v>
      </c>
    </row>
    <row r="45" spans="1:7" ht="15" customHeight="1" x14ac:dyDescent="0.25">
      <c r="A45" s="52">
        <v>426</v>
      </c>
      <c r="B45" s="18" t="s">
        <v>16</v>
      </c>
      <c r="C45" s="72">
        <f t="shared" ref="C45:G45" si="26">C46</f>
        <v>100000</v>
      </c>
      <c r="D45" s="72">
        <f t="shared" si="26"/>
        <v>100000</v>
      </c>
      <c r="E45" s="72">
        <f t="shared" si="26"/>
        <v>100000</v>
      </c>
      <c r="F45" s="107">
        <f t="shared" si="26"/>
        <v>1050000</v>
      </c>
      <c r="G45" s="72">
        <f t="shared" si="26"/>
        <v>1050000</v>
      </c>
    </row>
    <row r="46" spans="1:7" ht="15" customHeight="1" x14ac:dyDescent="0.25">
      <c r="A46" s="51">
        <v>4262</v>
      </c>
      <c r="B46" s="19" t="s">
        <v>17</v>
      </c>
      <c r="C46" s="5">
        <v>100000</v>
      </c>
      <c r="D46" s="5">
        <v>100000</v>
      </c>
      <c r="E46" s="5">
        <v>100000</v>
      </c>
      <c r="F46" s="89">
        <v>1050000</v>
      </c>
      <c r="G46" s="6">
        <v>1050000</v>
      </c>
    </row>
    <row r="47" spans="1:7" ht="22.5" x14ac:dyDescent="0.25">
      <c r="A47" s="29">
        <v>45</v>
      </c>
      <c r="B47" s="17" t="s">
        <v>72</v>
      </c>
      <c r="C47" s="65">
        <f>C48+C50</f>
        <v>30000</v>
      </c>
      <c r="D47" s="65">
        <f>D48+D50</f>
        <v>30000</v>
      </c>
      <c r="E47" s="65">
        <f t="shared" ref="E47:F47" si="27">E48+E50</f>
        <v>30000</v>
      </c>
      <c r="F47" s="86">
        <f t="shared" si="27"/>
        <v>5030000</v>
      </c>
      <c r="G47" s="120">
        <f t="shared" ref="G47" si="28">G48+G50</f>
        <v>5030000</v>
      </c>
    </row>
    <row r="48" spans="1:7" ht="15" customHeight="1" x14ac:dyDescent="0.25">
      <c r="A48" s="52">
        <v>451</v>
      </c>
      <c r="B48" s="18" t="s">
        <v>73</v>
      </c>
      <c r="C48" s="72">
        <f t="shared" ref="C48:G48" si="29">C49</f>
        <v>20000</v>
      </c>
      <c r="D48" s="72">
        <f t="shared" si="29"/>
        <v>20000</v>
      </c>
      <c r="E48" s="72">
        <f t="shared" si="29"/>
        <v>20000</v>
      </c>
      <c r="F48" s="107">
        <f t="shared" si="29"/>
        <v>5020000</v>
      </c>
      <c r="G48" s="72">
        <f t="shared" si="29"/>
        <v>5020000</v>
      </c>
    </row>
    <row r="49" spans="1:7" ht="15" customHeight="1" x14ac:dyDescent="0.25">
      <c r="A49" s="51">
        <v>4511</v>
      </c>
      <c r="B49" s="20" t="s">
        <v>73</v>
      </c>
      <c r="C49" s="5">
        <v>20000</v>
      </c>
      <c r="D49" s="5">
        <v>20000</v>
      </c>
      <c r="E49" s="5">
        <v>20000</v>
      </c>
      <c r="F49" s="89">
        <v>5020000</v>
      </c>
      <c r="G49" s="6">
        <v>5020000</v>
      </c>
    </row>
    <row r="50" spans="1:7" ht="15" customHeight="1" x14ac:dyDescent="0.25">
      <c r="A50" s="52">
        <v>452</v>
      </c>
      <c r="B50" s="18" t="s">
        <v>74</v>
      </c>
      <c r="C50" s="72">
        <f t="shared" ref="C50:G50" si="30">C51</f>
        <v>10000</v>
      </c>
      <c r="D50" s="72">
        <f t="shared" si="30"/>
        <v>10000</v>
      </c>
      <c r="E50" s="72">
        <f t="shared" si="30"/>
        <v>10000</v>
      </c>
      <c r="F50" s="107">
        <f t="shared" si="30"/>
        <v>10000</v>
      </c>
      <c r="G50" s="72">
        <f t="shared" si="30"/>
        <v>10000</v>
      </c>
    </row>
    <row r="51" spans="1:7" ht="15" customHeight="1" x14ac:dyDescent="0.25">
      <c r="A51" s="51">
        <v>4521</v>
      </c>
      <c r="B51" s="19" t="s">
        <v>74</v>
      </c>
      <c r="C51" s="5">
        <v>10000</v>
      </c>
      <c r="D51" s="5">
        <v>10000</v>
      </c>
      <c r="E51" s="5">
        <v>10000</v>
      </c>
      <c r="F51" s="89">
        <v>10000</v>
      </c>
      <c r="G51" s="6">
        <v>10000</v>
      </c>
    </row>
    <row r="52" spans="1:7" ht="15" customHeight="1" x14ac:dyDescent="0.25">
      <c r="A52" s="30">
        <v>43</v>
      </c>
      <c r="B52" s="16" t="s">
        <v>18</v>
      </c>
      <c r="C52" s="73">
        <f>C53+C56+C69</f>
        <v>1300000</v>
      </c>
      <c r="D52" s="73">
        <f>D53+D56+D69</f>
        <v>8415584</v>
      </c>
      <c r="E52" s="73">
        <f>E53+E56+E69</f>
        <v>8415584</v>
      </c>
      <c r="F52" s="108">
        <f>F53+F56+F69</f>
        <v>1154166</v>
      </c>
      <c r="G52" s="119">
        <f>G53+G56+G69</f>
        <v>1154166</v>
      </c>
    </row>
    <row r="53" spans="1:7" s="1" customFormat="1" ht="26.25" customHeight="1" x14ac:dyDescent="0.25">
      <c r="A53" s="29">
        <v>41</v>
      </c>
      <c r="B53" s="56" t="s">
        <v>115</v>
      </c>
      <c r="C53" s="62">
        <f t="shared" ref="C53:G54" si="31">C54</f>
        <v>600000</v>
      </c>
      <c r="D53" s="62">
        <f t="shared" si="31"/>
        <v>0</v>
      </c>
      <c r="E53" s="62">
        <f t="shared" si="31"/>
        <v>0</v>
      </c>
      <c r="F53" s="98">
        <f t="shared" si="31"/>
        <v>0</v>
      </c>
      <c r="G53" s="120">
        <f t="shared" si="31"/>
        <v>0</v>
      </c>
    </row>
    <row r="54" spans="1:7" s="1" customFormat="1" x14ac:dyDescent="0.25">
      <c r="A54" s="28">
        <v>412</v>
      </c>
      <c r="B54" s="18" t="s">
        <v>65</v>
      </c>
      <c r="C54" s="63">
        <f t="shared" si="31"/>
        <v>600000</v>
      </c>
      <c r="D54" s="63">
        <f t="shared" si="31"/>
        <v>0</v>
      </c>
      <c r="E54" s="63">
        <f t="shared" si="31"/>
        <v>0</v>
      </c>
      <c r="F54" s="99">
        <f t="shared" si="31"/>
        <v>0</v>
      </c>
      <c r="G54" s="83">
        <f t="shared" si="31"/>
        <v>0</v>
      </c>
    </row>
    <row r="55" spans="1:7" x14ac:dyDescent="0.25">
      <c r="A55" s="35">
        <v>4123</v>
      </c>
      <c r="B55" s="20" t="s">
        <v>66</v>
      </c>
      <c r="C55" s="64">
        <v>600000</v>
      </c>
      <c r="D55" s="64">
        <v>0</v>
      </c>
      <c r="E55" s="64">
        <v>0</v>
      </c>
      <c r="F55" s="100">
        <v>0</v>
      </c>
      <c r="G55" s="121">
        <v>0</v>
      </c>
    </row>
    <row r="56" spans="1:7" ht="24" customHeight="1" x14ac:dyDescent="0.25">
      <c r="A56" s="29">
        <v>42</v>
      </c>
      <c r="B56" s="17" t="s">
        <v>15</v>
      </c>
      <c r="C56" s="65">
        <f>C59+C66+C57</f>
        <v>690000</v>
      </c>
      <c r="D56" s="65">
        <f t="shared" ref="D56:F56" si="32">D59+D66+D57</f>
        <v>7909584</v>
      </c>
      <c r="E56" s="65">
        <f t="shared" si="32"/>
        <v>7909584</v>
      </c>
      <c r="F56" s="86">
        <f t="shared" si="32"/>
        <v>0</v>
      </c>
      <c r="G56" s="120">
        <f t="shared" ref="G56" si="33">G59+G66+G57</f>
        <v>0</v>
      </c>
    </row>
    <row r="57" spans="1:7" ht="15" customHeight="1" x14ac:dyDescent="0.25">
      <c r="A57" s="28">
        <v>421</v>
      </c>
      <c r="B57" s="18" t="s">
        <v>75</v>
      </c>
      <c r="C57" s="68">
        <f>C58</f>
        <v>5000</v>
      </c>
      <c r="D57" s="68">
        <f>D58</f>
        <v>0</v>
      </c>
      <c r="E57" s="68">
        <f t="shared" ref="E57:G57" si="34">E58</f>
        <v>0</v>
      </c>
      <c r="F57" s="85">
        <f t="shared" si="34"/>
        <v>0</v>
      </c>
      <c r="G57" s="83">
        <f t="shared" si="34"/>
        <v>0</v>
      </c>
    </row>
    <row r="58" spans="1:7" ht="15" customHeight="1" x14ac:dyDescent="0.25">
      <c r="A58" s="35">
        <v>4214</v>
      </c>
      <c r="B58" s="21" t="s">
        <v>86</v>
      </c>
      <c r="C58" s="64">
        <v>5000</v>
      </c>
      <c r="D58" s="64">
        <v>0</v>
      </c>
      <c r="E58" s="64">
        <v>0</v>
      </c>
      <c r="F58" s="100">
        <v>0</v>
      </c>
      <c r="G58" s="121">
        <v>0</v>
      </c>
    </row>
    <row r="59" spans="1:7" ht="15" customHeight="1" x14ac:dyDescent="0.25">
      <c r="A59" s="28">
        <v>422</v>
      </c>
      <c r="B59" s="18" t="s">
        <v>31</v>
      </c>
      <c r="C59" s="68">
        <f t="shared" ref="C59" si="35">SUM(C60:C65)</f>
        <v>30000</v>
      </c>
      <c r="D59" s="68">
        <f t="shared" ref="D59:F59" si="36">SUM(D60:D65)</f>
        <v>7683734</v>
      </c>
      <c r="E59" s="68">
        <f t="shared" si="36"/>
        <v>7683734</v>
      </c>
      <c r="F59" s="85">
        <f t="shared" si="36"/>
        <v>0</v>
      </c>
      <c r="G59" s="83">
        <f t="shared" ref="G59" si="37">SUM(G60:G65)</f>
        <v>0</v>
      </c>
    </row>
    <row r="60" spans="1:7" ht="15" customHeight="1" x14ac:dyDescent="0.25">
      <c r="A60" s="2">
        <v>4221</v>
      </c>
      <c r="B60" s="19" t="s">
        <v>36</v>
      </c>
      <c r="C60" s="5">
        <v>5000</v>
      </c>
      <c r="D60" s="5">
        <v>935868</v>
      </c>
      <c r="E60" s="5">
        <v>935868</v>
      </c>
      <c r="F60" s="89">
        <v>0</v>
      </c>
      <c r="G60" s="6">
        <v>0</v>
      </c>
    </row>
    <row r="61" spans="1:7" ht="15" customHeight="1" x14ac:dyDescent="0.25">
      <c r="A61" s="51">
        <v>4222</v>
      </c>
      <c r="B61" s="19" t="s">
        <v>40</v>
      </c>
      <c r="C61" s="5">
        <v>5000</v>
      </c>
      <c r="D61" s="5">
        <v>0</v>
      </c>
      <c r="E61" s="5">
        <v>0</v>
      </c>
      <c r="F61" s="89">
        <v>0</v>
      </c>
      <c r="G61" s="6">
        <v>0</v>
      </c>
    </row>
    <row r="62" spans="1:7" ht="15" customHeight="1" x14ac:dyDescent="0.25">
      <c r="A62" s="2">
        <v>4223</v>
      </c>
      <c r="B62" s="19" t="s">
        <v>60</v>
      </c>
      <c r="C62" s="5">
        <v>5000</v>
      </c>
      <c r="D62" s="5">
        <v>109524</v>
      </c>
      <c r="E62" s="5">
        <v>109524</v>
      </c>
      <c r="F62" s="89">
        <v>0</v>
      </c>
      <c r="G62" s="6">
        <v>0</v>
      </c>
    </row>
    <row r="63" spans="1:7" ht="15" customHeight="1" x14ac:dyDescent="0.25">
      <c r="A63" s="2">
        <v>4224</v>
      </c>
      <c r="B63" s="19" t="s">
        <v>32</v>
      </c>
      <c r="C63" s="5">
        <v>5000</v>
      </c>
      <c r="D63" s="5">
        <v>6326749</v>
      </c>
      <c r="E63" s="5">
        <v>6326749</v>
      </c>
      <c r="F63" s="89">
        <v>0</v>
      </c>
      <c r="G63" s="6">
        <v>0</v>
      </c>
    </row>
    <row r="64" spans="1:7" ht="15" customHeight="1" x14ac:dyDescent="0.25">
      <c r="A64" s="51">
        <v>4225</v>
      </c>
      <c r="B64" s="19" t="s">
        <v>68</v>
      </c>
      <c r="C64" s="5">
        <v>5000</v>
      </c>
      <c r="D64" s="5">
        <v>20636</v>
      </c>
      <c r="E64" s="5">
        <v>20636</v>
      </c>
      <c r="F64" s="89">
        <v>0</v>
      </c>
      <c r="G64" s="6">
        <v>0</v>
      </c>
    </row>
    <row r="65" spans="1:7" ht="15" customHeight="1" x14ac:dyDescent="0.25">
      <c r="A65" s="2">
        <v>4227</v>
      </c>
      <c r="B65" s="19" t="s">
        <v>61</v>
      </c>
      <c r="C65" s="5">
        <v>5000</v>
      </c>
      <c r="D65" s="5">
        <v>290957</v>
      </c>
      <c r="E65" s="5">
        <v>290957</v>
      </c>
      <c r="F65" s="89">
        <v>0</v>
      </c>
      <c r="G65" s="6">
        <v>0</v>
      </c>
    </row>
    <row r="66" spans="1:7" ht="15" customHeight="1" x14ac:dyDescent="0.25">
      <c r="A66" s="28">
        <v>426</v>
      </c>
      <c r="B66" s="18" t="s">
        <v>16</v>
      </c>
      <c r="C66" s="68">
        <f t="shared" ref="C66" si="38">C67+C68</f>
        <v>655000</v>
      </c>
      <c r="D66" s="68">
        <f t="shared" ref="D66:F66" si="39">D67+D68</f>
        <v>225850</v>
      </c>
      <c r="E66" s="68">
        <f t="shared" si="39"/>
        <v>225850</v>
      </c>
      <c r="F66" s="85">
        <f t="shared" si="39"/>
        <v>0</v>
      </c>
      <c r="G66" s="83">
        <f t="shared" ref="G66" si="40">G67+G68</f>
        <v>0</v>
      </c>
    </row>
    <row r="67" spans="1:7" ht="15" customHeight="1" x14ac:dyDescent="0.25">
      <c r="A67" s="2">
        <v>4262</v>
      </c>
      <c r="B67" s="19" t="s">
        <v>17</v>
      </c>
      <c r="C67" s="5">
        <v>650000</v>
      </c>
      <c r="D67" s="5">
        <v>221950</v>
      </c>
      <c r="E67" s="5">
        <v>221950</v>
      </c>
      <c r="F67" s="89">
        <v>0</v>
      </c>
      <c r="G67" s="6">
        <v>0</v>
      </c>
    </row>
    <row r="68" spans="1:7" ht="15" customHeight="1" x14ac:dyDescent="0.25">
      <c r="A68" s="51">
        <v>4264</v>
      </c>
      <c r="B68" s="19" t="s">
        <v>87</v>
      </c>
      <c r="C68" s="5">
        <v>5000</v>
      </c>
      <c r="D68" s="5">
        <v>3900</v>
      </c>
      <c r="E68" s="5">
        <v>3900</v>
      </c>
      <c r="F68" s="89">
        <v>0</v>
      </c>
      <c r="G68" s="6">
        <v>0</v>
      </c>
    </row>
    <row r="69" spans="1:7" ht="22.5" x14ac:dyDescent="0.25">
      <c r="A69" s="29">
        <v>45</v>
      </c>
      <c r="B69" s="17" t="s">
        <v>72</v>
      </c>
      <c r="C69" s="65">
        <f>C70+C72</f>
        <v>10000</v>
      </c>
      <c r="D69" s="65">
        <f>D70+D72</f>
        <v>506000</v>
      </c>
      <c r="E69" s="65">
        <f t="shared" ref="E69:F69" si="41">E70+E72</f>
        <v>506000</v>
      </c>
      <c r="F69" s="86">
        <f t="shared" si="41"/>
        <v>1154166</v>
      </c>
      <c r="G69" s="120">
        <f t="shared" ref="G69" si="42">G70+G72</f>
        <v>1154166</v>
      </c>
    </row>
    <row r="70" spans="1:7" ht="15" customHeight="1" x14ac:dyDescent="0.25">
      <c r="A70" s="28">
        <v>451</v>
      </c>
      <c r="B70" s="18" t="s">
        <v>73</v>
      </c>
      <c r="C70" s="68">
        <f>C71</f>
        <v>5000</v>
      </c>
      <c r="D70" s="68">
        <f>D71</f>
        <v>506000</v>
      </c>
      <c r="E70" s="68">
        <f t="shared" ref="E70:G70" si="43">E71</f>
        <v>506000</v>
      </c>
      <c r="F70" s="85">
        <f t="shared" si="43"/>
        <v>1154166</v>
      </c>
      <c r="G70" s="83">
        <f t="shared" si="43"/>
        <v>1154166</v>
      </c>
    </row>
    <row r="71" spans="1:7" ht="15" customHeight="1" x14ac:dyDescent="0.25">
      <c r="A71" s="2">
        <v>4511</v>
      </c>
      <c r="B71" s="19" t="s">
        <v>73</v>
      </c>
      <c r="C71" s="5">
        <v>5000</v>
      </c>
      <c r="D71" s="5">
        <v>506000</v>
      </c>
      <c r="E71" s="5">
        <v>506000</v>
      </c>
      <c r="F71" s="89">
        <v>1154166</v>
      </c>
      <c r="G71" s="6">
        <v>1154166</v>
      </c>
    </row>
    <row r="72" spans="1:7" ht="15" customHeight="1" x14ac:dyDescent="0.25">
      <c r="A72" s="28">
        <v>452</v>
      </c>
      <c r="B72" s="18" t="s">
        <v>73</v>
      </c>
      <c r="C72" s="9">
        <f t="shared" ref="C72:G72" si="44">C73</f>
        <v>5000</v>
      </c>
      <c r="D72" s="9">
        <f t="shared" si="44"/>
        <v>0</v>
      </c>
      <c r="E72" s="9">
        <f t="shared" si="44"/>
        <v>0</v>
      </c>
      <c r="F72" s="90">
        <f t="shared" si="44"/>
        <v>0</v>
      </c>
      <c r="G72" s="72">
        <f t="shared" si="44"/>
        <v>0</v>
      </c>
    </row>
    <row r="73" spans="1:7" ht="15" customHeight="1" x14ac:dyDescent="0.25">
      <c r="A73" s="51">
        <v>4521</v>
      </c>
      <c r="B73" s="19" t="s">
        <v>74</v>
      </c>
      <c r="C73" s="5">
        <v>5000</v>
      </c>
      <c r="D73" s="5">
        <v>0</v>
      </c>
      <c r="E73" s="5">
        <v>0</v>
      </c>
      <c r="F73" s="89">
        <v>0</v>
      </c>
      <c r="G73" s="6">
        <v>0</v>
      </c>
    </row>
    <row r="74" spans="1:7" ht="15" customHeight="1" x14ac:dyDescent="0.25">
      <c r="A74" s="53">
        <v>52</v>
      </c>
      <c r="B74" s="16" t="s">
        <v>29</v>
      </c>
      <c r="C74" s="74">
        <f t="shared" ref="C74:G74" si="45">C75</f>
        <v>10000</v>
      </c>
      <c r="D74" s="74">
        <f t="shared" si="45"/>
        <v>10000</v>
      </c>
      <c r="E74" s="74">
        <f t="shared" si="45"/>
        <v>10000</v>
      </c>
      <c r="F74" s="109">
        <f t="shared" si="45"/>
        <v>10000</v>
      </c>
      <c r="G74" s="122">
        <f t="shared" si="45"/>
        <v>10000</v>
      </c>
    </row>
    <row r="75" spans="1:7" ht="24.75" customHeight="1" x14ac:dyDescent="0.25">
      <c r="A75" s="29">
        <v>42</v>
      </c>
      <c r="B75" s="17" t="s">
        <v>15</v>
      </c>
      <c r="C75" s="65">
        <f>C76+C78</f>
        <v>10000</v>
      </c>
      <c r="D75" s="65">
        <f t="shared" ref="D75:F75" si="46">D76+D78</f>
        <v>10000</v>
      </c>
      <c r="E75" s="65">
        <f t="shared" si="46"/>
        <v>10000</v>
      </c>
      <c r="F75" s="86">
        <f t="shared" si="46"/>
        <v>10000</v>
      </c>
      <c r="G75" s="120">
        <f t="shared" ref="G75" si="47">G76+G78</f>
        <v>10000</v>
      </c>
    </row>
    <row r="76" spans="1:7" ht="15" customHeight="1" x14ac:dyDescent="0.25">
      <c r="A76" s="28">
        <v>422</v>
      </c>
      <c r="B76" s="18" t="s">
        <v>31</v>
      </c>
      <c r="C76" s="68">
        <f t="shared" ref="C76:G76" si="48">C77</f>
        <v>5000</v>
      </c>
      <c r="D76" s="68">
        <f t="shared" si="48"/>
        <v>5000</v>
      </c>
      <c r="E76" s="68">
        <f t="shared" si="48"/>
        <v>5000</v>
      </c>
      <c r="F76" s="85">
        <f t="shared" si="48"/>
        <v>5000</v>
      </c>
      <c r="G76" s="83">
        <f t="shared" si="48"/>
        <v>5000</v>
      </c>
    </row>
    <row r="77" spans="1:7" ht="15" customHeight="1" x14ac:dyDescent="0.25">
      <c r="A77" s="51">
        <v>4221</v>
      </c>
      <c r="B77" s="19" t="s">
        <v>36</v>
      </c>
      <c r="C77" s="5">
        <v>5000</v>
      </c>
      <c r="D77" s="5">
        <v>5000</v>
      </c>
      <c r="E77" s="5">
        <v>5000</v>
      </c>
      <c r="F77" s="89">
        <v>5000</v>
      </c>
      <c r="G77" s="6">
        <v>5000</v>
      </c>
    </row>
    <row r="78" spans="1:7" ht="15" customHeight="1" x14ac:dyDescent="0.25">
      <c r="A78" s="28">
        <v>426</v>
      </c>
      <c r="B78" s="18" t="s">
        <v>16</v>
      </c>
      <c r="C78" s="68">
        <f t="shared" ref="C78:G78" si="49">C79</f>
        <v>5000</v>
      </c>
      <c r="D78" s="68">
        <f t="shared" si="49"/>
        <v>5000</v>
      </c>
      <c r="E78" s="68">
        <f t="shared" si="49"/>
        <v>5000</v>
      </c>
      <c r="F78" s="85">
        <f t="shared" si="49"/>
        <v>5000</v>
      </c>
      <c r="G78" s="83">
        <f t="shared" si="49"/>
        <v>5000</v>
      </c>
    </row>
    <row r="79" spans="1:7" ht="15" customHeight="1" x14ac:dyDescent="0.25">
      <c r="A79" s="51">
        <v>4262</v>
      </c>
      <c r="B79" s="19" t="s">
        <v>17</v>
      </c>
      <c r="C79" s="5">
        <v>5000</v>
      </c>
      <c r="D79" s="5">
        <v>5000</v>
      </c>
      <c r="E79" s="5">
        <v>5000</v>
      </c>
      <c r="F79" s="89">
        <v>5000</v>
      </c>
      <c r="G79" s="6">
        <v>5000</v>
      </c>
    </row>
    <row r="80" spans="1:7" ht="20.25" customHeight="1" x14ac:dyDescent="0.25">
      <c r="A80" s="30">
        <v>581</v>
      </c>
      <c r="B80" s="78" t="s">
        <v>94</v>
      </c>
      <c r="C80" s="74">
        <f t="shared" ref="C80:D82" si="50">C81</f>
        <v>62939240</v>
      </c>
      <c r="D80" s="74">
        <f t="shared" si="50"/>
        <v>72939240</v>
      </c>
      <c r="E80" s="74">
        <f t="shared" ref="E80:G82" si="51">E81</f>
        <v>72939240</v>
      </c>
      <c r="F80" s="109">
        <f t="shared" si="51"/>
        <v>10000</v>
      </c>
      <c r="G80" s="122">
        <f t="shared" si="51"/>
        <v>10000</v>
      </c>
    </row>
    <row r="81" spans="1:7" ht="24.75" customHeight="1" x14ac:dyDescent="0.25">
      <c r="A81" s="29">
        <v>42</v>
      </c>
      <c r="B81" s="17" t="s">
        <v>15</v>
      </c>
      <c r="C81" s="65">
        <f t="shared" si="50"/>
        <v>62939240</v>
      </c>
      <c r="D81" s="65">
        <f t="shared" si="50"/>
        <v>72939240</v>
      </c>
      <c r="E81" s="65">
        <f t="shared" si="51"/>
        <v>72939240</v>
      </c>
      <c r="F81" s="86">
        <f t="shared" si="51"/>
        <v>10000</v>
      </c>
      <c r="G81" s="120">
        <f t="shared" si="51"/>
        <v>10000</v>
      </c>
    </row>
    <row r="82" spans="1:7" ht="15" customHeight="1" x14ac:dyDescent="0.25">
      <c r="A82" s="28">
        <v>422</v>
      </c>
      <c r="B82" s="18" t="s">
        <v>31</v>
      </c>
      <c r="C82" s="68">
        <f t="shared" si="50"/>
        <v>62939240</v>
      </c>
      <c r="D82" s="68">
        <f t="shared" si="50"/>
        <v>72939240</v>
      </c>
      <c r="E82" s="68">
        <f t="shared" si="51"/>
        <v>72939240</v>
      </c>
      <c r="F82" s="85">
        <f t="shared" si="51"/>
        <v>10000</v>
      </c>
      <c r="G82" s="83">
        <f t="shared" si="51"/>
        <v>10000</v>
      </c>
    </row>
    <row r="83" spans="1:7" ht="15" customHeight="1" x14ac:dyDescent="0.25">
      <c r="A83" s="50">
        <v>4224</v>
      </c>
      <c r="B83" s="54" t="s">
        <v>32</v>
      </c>
      <c r="C83" s="75">
        <v>62939240</v>
      </c>
      <c r="D83" s="75">
        <v>72939240</v>
      </c>
      <c r="E83" s="75">
        <v>72939240</v>
      </c>
      <c r="F83" s="110">
        <v>10000</v>
      </c>
      <c r="G83" s="123">
        <v>10000</v>
      </c>
    </row>
    <row r="84" spans="1:7" x14ac:dyDescent="0.25">
      <c r="A84" s="30">
        <v>61</v>
      </c>
      <c r="B84" s="16" t="s">
        <v>43</v>
      </c>
      <c r="C84" s="61">
        <f t="shared" ref="C84" si="52">C85+C101</f>
        <v>3352250</v>
      </c>
      <c r="D84" s="61">
        <f t="shared" ref="D84:F84" si="53">D85+D101</f>
        <v>3352250</v>
      </c>
      <c r="E84" s="61">
        <f t="shared" si="53"/>
        <v>3352250</v>
      </c>
      <c r="F84" s="94">
        <f t="shared" si="53"/>
        <v>3852250</v>
      </c>
      <c r="G84" s="119">
        <f t="shared" ref="G84" si="54">G85+G101</f>
        <v>3852250</v>
      </c>
    </row>
    <row r="85" spans="1:7" ht="24" customHeight="1" x14ac:dyDescent="0.25">
      <c r="A85" s="29">
        <v>42</v>
      </c>
      <c r="B85" s="17" t="s">
        <v>15</v>
      </c>
      <c r="C85" s="65">
        <f>C86+C93+C95+C98</f>
        <v>3350250</v>
      </c>
      <c r="D85" s="65">
        <f t="shared" ref="D85:F85" si="55">D86+D93+D95+D98</f>
        <v>3350250</v>
      </c>
      <c r="E85" s="65">
        <f t="shared" si="55"/>
        <v>3350250</v>
      </c>
      <c r="F85" s="86">
        <f t="shared" si="55"/>
        <v>3350250</v>
      </c>
      <c r="G85" s="120">
        <f t="shared" ref="G85" si="56">G86+G93+G95+G98</f>
        <v>3350250</v>
      </c>
    </row>
    <row r="86" spans="1:7" ht="15" customHeight="1" x14ac:dyDescent="0.25">
      <c r="A86" s="28">
        <v>422</v>
      </c>
      <c r="B86" s="18" t="s">
        <v>31</v>
      </c>
      <c r="C86" s="68">
        <f t="shared" ref="C86" si="57">SUM(C87:C92)</f>
        <v>3346250</v>
      </c>
      <c r="D86" s="68">
        <f t="shared" ref="D86:F86" si="58">SUM(D87:D92)</f>
        <v>3346250</v>
      </c>
      <c r="E86" s="68">
        <f t="shared" si="58"/>
        <v>3346250</v>
      </c>
      <c r="F86" s="85">
        <f t="shared" si="58"/>
        <v>3346250</v>
      </c>
      <c r="G86" s="83">
        <f t="shared" ref="G86" si="59">SUM(G87:G92)</f>
        <v>3346250</v>
      </c>
    </row>
    <row r="87" spans="1:7" ht="15" customHeight="1" x14ac:dyDescent="0.25">
      <c r="A87" s="2">
        <v>4221</v>
      </c>
      <c r="B87" s="19" t="s">
        <v>36</v>
      </c>
      <c r="C87" s="5">
        <v>86000</v>
      </c>
      <c r="D87" s="5">
        <v>86000</v>
      </c>
      <c r="E87" s="5">
        <v>86000</v>
      </c>
      <c r="F87" s="89">
        <v>86000</v>
      </c>
      <c r="G87" s="6">
        <v>86000</v>
      </c>
    </row>
    <row r="88" spans="1:7" ht="15" customHeight="1" x14ac:dyDescent="0.25">
      <c r="A88" s="51">
        <v>4222</v>
      </c>
      <c r="B88" s="19" t="s">
        <v>40</v>
      </c>
      <c r="C88" s="5">
        <v>1000</v>
      </c>
      <c r="D88" s="5">
        <v>1000</v>
      </c>
      <c r="E88" s="5">
        <v>1000</v>
      </c>
      <c r="F88" s="89">
        <v>1000</v>
      </c>
      <c r="G88" s="6">
        <v>1000</v>
      </c>
    </row>
    <row r="89" spans="1:7" ht="15" customHeight="1" x14ac:dyDescent="0.25">
      <c r="A89" s="2">
        <v>4223</v>
      </c>
      <c r="B89" s="19" t="s">
        <v>60</v>
      </c>
      <c r="C89" s="5">
        <v>1000</v>
      </c>
      <c r="D89" s="5">
        <v>1000</v>
      </c>
      <c r="E89" s="5">
        <v>1000</v>
      </c>
      <c r="F89" s="89">
        <v>1000</v>
      </c>
      <c r="G89" s="6">
        <v>1000</v>
      </c>
    </row>
    <row r="90" spans="1:7" ht="15" customHeight="1" x14ac:dyDescent="0.25">
      <c r="A90" s="2">
        <v>4224</v>
      </c>
      <c r="B90" s="19" t="s">
        <v>32</v>
      </c>
      <c r="C90" s="5">
        <v>3256250</v>
      </c>
      <c r="D90" s="5">
        <v>3256250</v>
      </c>
      <c r="E90" s="5">
        <v>3256250</v>
      </c>
      <c r="F90" s="89">
        <v>3256250</v>
      </c>
      <c r="G90" s="6">
        <v>3256250</v>
      </c>
    </row>
    <row r="91" spans="1:7" ht="15" customHeight="1" x14ac:dyDescent="0.25">
      <c r="A91" s="51">
        <v>4225</v>
      </c>
      <c r="B91" s="19" t="s">
        <v>68</v>
      </c>
      <c r="C91" s="5">
        <v>1000</v>
      </c>
      <c r="D91" s="5">
        <v>1000</v>
      </c>
      <c r="E91" s="5">
        <v>1000</v>
      </c>
      <c r="F91" s="89">
        <v>1000</v>
      </c>
      <c r="G91" s="6">
        <v>1000</v>
      </c>
    </row>
    <row r="92" spans="1:7" ht="15" customHeight="1" x14ac:dyDescent="0.25">
      <c r="A92" s="2">
        <v>4227</v>
      </c>
      <c r="B92" s="19" t="s">
        <v>61</v>
      </c>
      <c r="C92" s="5">
        <v>1000</v>
      </c>
      <c r="D92" s="5">
        <v>1000</v>
      </c>
      <c r="E92" s="5">
        <v>1000</v>
      </c>
      <c r="F92" s="89">
        <v>1000</v>
      </c>
      <c r="G92" s="6">
        <v>1000</v>
      </c>
    </row>
    <row r="93" spans="1:7" ht="15" customHeight="1" x14ac:dyDescent="0.25">
      <c r="A93" s="28">
        <v>423</v>
      </c>
      <c r="B93" s="81" t="s">
        <v>119</v>
      </c>
      <c r="C93" s="83">
        <f>C94</f>
        <v>0</v>
      </c>
      <c r="D93" s="83">
        <f t="shared" ref="D93" si="60">D94</f>
        <v>0</v>
      </c>
      <c r="E93" s="83">
        <f t="shared" ref="E93" si="61">E94</f>
        <v>0</v>
      </c>
      <c r="F93" s="104">
        <f t="shared" ref="F93:G93" si="62">F94</f>
        <v>0</v>
      </c>
      <c r="G93" s="83">
        <f t="shared" si="62"/>
        <v>0</v>
      </c>
    </row>
    <row r="94" spans="1:7" ht="15" customHeight="1" x14ac:dyDescent="0.25">
      <c r="A94" s="51">
        <v>4231</v>
      </c>
      <c r="B94" s="82" t="s">
        <v>120</v>
      </c>
      <c r="C94" s="70">
        <v>0</v>
      </c>
      <c r="D94" s="70">
        <v>0</v>
      </c>
      <c r="E94" s="70">
        <v>0</v>
      </c>
      <c r="F94" s="103">
        <v>0</v>
      </c>
      <c r="G94" s="70">
        <v>0</v>
      </c>
    </row>
    <row r="95" spans="1:7" ht="22.5" x14ac:dyDescent="0.25">
      <c r="A95" s="28">
        <v>424</v>
      </c>
      <c r="B95" s="18" t="s">
        <v>70</v>
      </c>
      <c r="C95" s="71">
        <f t="shared" ref="C95" si="63">SUM(C96:C97)</f>
        <v>2000</v>
      </c>
      <c r="D95" s="71">
        <f t="shared" ref="D95:F95" si="64">SUM(D96:D97)</f>
        <v>2000</v>
      </c>
      <c r="E95" s="71">
        <f t="shared" si="64"/>
        <v>2000</v>
      </c>
      <c r="F95" s="105">
        <f t="shared" si="64"/>
        <v>2000</v>
      </c>
      <c r="G95" s="83">
        <f t="shared" ref="G95" si="65">SUM(G96:G97)</f>
        <v>2000</v>
      </c>
    </row>
    <row r="96" spans="1:7" x14ac:dyDescent="0.25">
      <c r="A96" s="2">
        <v>4241</v>
      </c>
      <c r="B96" s="19" t="s">
        <v>71</v>
      </c>
      <c r="C96" s="6">
        <v>1000</v>
      </c>
      <c r="D96" s="6">
        <v>1000</v>
      </c>
      <c r="E96" s="6">
        <v>1000</v>
      </c>
      <c r="F96" s="106">
        <v>1000</v>
      </c>
      <c r="G96" s="6">
        <v>1000</v>
      </c>
    </row>
    <row r="97" spans="1:7" ht="22.5" x14ac:dyDescent="0.25">
      <c r="A97" s="2">
        <v>4242</v>
      </c>
      <c r="B97" s="19" t="s">
        <v>81</v>
      </c>
      <c r="C97" s="6">
        <v>1000</v>
      </c>
      <c r="D97" s="6">
        <v>1000</v>
      </c>
      <c r="E97" s="6">
        <v>1000</v>
      </c>
      <c r="F97" s="106">
        <v>1000</v>
      </c>
      <c r="G97" s="6">
        <v>1000</v>
      </c>
    </row>
    <row r="98" spans="1:7" ht="15" customHeight="1" x14ac:dyDescent="0.25">
      <c r="A98" s="28">
        <v>426</v>
      </c>
      <c r="B98" s="18" t="s">
        <v>16</v>
      </c>
      <c r="C98" s="68">
        <f t="shared" ref="C98" si="66">C99+C100</f>
        <v>2000</v>
      </c>
      <c r="D98" s="68">
        <f t="shared" ref="D98:F98" si="67">D99+D100</f>
        <v>2000</v>
      </c>
      <c r="E98" s="68">
        <f t="shared" si="67"/>
        <v>2000</v>
      </c>
      <c r="F98" s="85">
        <f t="shared" si="67"/>
        <v>2000</v>
      </c>
      <c r="G98" s="83">
        <f t="shared" ref="G98" si="68">G99+G100</f>
        <v>2000</v>
      </c>
    </row>
    <row r="99" spans="1:7" ht="15" customHeight="1" x14ac:dyDescent="0.25">
      <c r="A99" s="2">
        <v>4262</v>
      </c>
      <c r="B99" s="19" t="s">
        <v>17</v>
      </c>
      <c r="C99" s="5">
        <v>1000</v>
      </c>
      <c r="D99" s="5">
        <v>1000</v>
      </c>
      <c r="E99" s="5">
        <v>1000</v>
      </c>
      <c r="F99" s="89">
        <v>1000</v>
      </c>
      <c r="G99" s="6">
        <v>1000</v>
      </c>
    </row>
    <row r="100" spans="1:7" ht="15" customHeight="1" x14ac:dyDescent="0.25">
      <c r="A100" s="51">
        <v>4264</v>
      </c>
      <c r="B100" s="19" t="s">
        <v>87</v>
      </c>
      <c r="C100" s="5">
        <v>1000</v>
      </c>
      <c r="D100" s="5">
        <v>1000</v>
      </c>
      <c r="E100" s="5">
        <v>1000</v>
      </c>
      <c r="F100" s="89">
        <v>1000</v>
      </c>
      <c r="G100" s="6">
        <v>1000</v>
      </c>
    </row>
    <row r="101" spans="1:7" ht="22.5" x14ac:dyDescent="0.25">
      <c r="A101" s="29">
        <v>45</v>
      </c>
      <c r="B101" s="17" t="s">
        <v>72</v>
      </c>
      <c r="C101" s="65">
        <f>C102+C104</f>
        <v>2000</v>
      </c>
      <c r="D101" s="65">
        <f>D102+D104</f>
        <v>2000</v>
      </c>
      <c r="E101" s="65">
        <f t="shared" ref="E101:F101" si="69">E102+E104</f>
        <v>2000</v>
      </c>
      <c r="F101" s="86">
        <f t="shared" si="69"/>
        <v>502000</v>
      </c>
      <c r="G101" s="120">
        <f t="shared" ref="G101" si="70">G102+G104</f>
        <v>502000</v>
      </c>
    </row>
    <row r="102" spans="1:7" ht="15" customHeight="1" x14ac:dyDescent="0.25">
      <c r="A102" s="28">
        <v>451</v>
      </c>
      <c r="B102" s="18" t="s">
        <v>73</v>
      </c>
      <c r="C102" s="68">
        <f>C103</f>
        <v>1000</v>
      </c>
      <c r="D102" s="68">
        <f>D103</f>
        <v>1000</v>
      </c>
      <c r="E102" s="68">
        <f t="shared" ref="E102:G102" si="71">E103</f>
        <v>1000</v>
      </c>
      <c r="F102" s="85">
        <f t="shared" si="71"/>
        <v>501000</v>
      </c>
      <c r="G102" s="83">
        <f t="shared" si="71"/>
        <v>501000</v>
      </c>
    </row>
    <row r="103" spans="1:7" ht="15" customHeight="1" x14ac:dyDescent="0.25">
      <c r="A103" s="2">
        <v>4511</v>
      </c>
      <c r="B103" s="19" t="s">
        <v>73</v>
      </c>
      <c r="C103" s="5">
        <v>1000</v>
      </c>
      <c r="D103" s="5">
        <v>1000</v>
      </c>
      <c r="E103" s="5">
        <v>1000</v>
      </c>
      <c r="F103" s="89">
        <v>501000</v>
      </c>
      <c r="G103" s="6">
        <v>501000</v>
      </c>
    </row>
    <row r="104" spans="1:7" ht="15" customHeight="1" x14ac:dyDescent="0.25">
      <c r="A104" s="28">
        <v>452</v>
      </c>
      <c r="B104" s="18" t="s">
        <v>74</v>
      </c>
      <c r="C104" s="9">
        <f>C105</f>
        <v>1000</v>
      </c>
      <c r="D104" s="9">
        <f>D105</f>
        <v>1000</v>
      </c>
      <c r="E104" s="9">
        <f t="shared" ref="E104:G104" si="72">E105</f>
        <v>1000</v>
      </c>
      <c r="F104" s="90">
        <f t="shared" si="72"/>
        <v>1000</v>
      </c>
      <c r="G104" s="72">
        <f t="shared" si="72"/>
        <v>1000</v>
      </c>
    </row>
    <row r="105" spans="1:7" ht="15" customHeight="1" x14ac:dyDescent="0.25">
      <c r="A105" s="51">
        <v>4521</v>
      </c>
      <c r="B105" s="19" t="s">
        <v>74</v>
      </c>
      <c r="C105" s="5">
        <v>1000</v>
      </c>
      <c r="D105" s="5">
        <v>1000</v>
      </c>
      <c r="E105" s="5">
        <v>1000</v>
      </c>
      <c r="F105" s="89">
        <v>1000</v>
      </c>
      <c r="G105" s="6">
        <v>1000</v>
      </c>
    </row>
    <row r="106" spans="1:7" ht="15" customHeight="1" x14ac:dyDescent="0.25">
      <c r="A106" s="37">
        <v>71</v>
      </c>
      <c r="B106" s="24" t="s">
        <v>76</v>
      </c>
      <c r="C106" s="10">
        <f t="shared" ref="C106:G108" si="73">C107</f>
        <v>9100</v>
      </c>
      <c r="D106" s="10">
        <f t="shared" si="73"/>
        <v>9100</v>
      </c>
      <c r="E106" s="10">
        <f t="shared" si="73"/>
        <v>9100</v>
      </c>
      <c r="F106" s="91">
        <f t="shared" si="73"/>
        <v>9100</v>
      </c>
      <c r="G106" s="124">
        <f t="shared" si="73"/>
        <v>9100</v>
      </c>
    </row>
    <row r="107" spans="1:7" ht="25.5" customHeight="1" x14ac:dyDescent="0.25">
      <c r="A107" s="38">
        <v>42</v>
      </c>
      <c r="B107" s="25" t="s">
        <v>15</v>
      </c>
      <c r="C107" s="11">
        <f t="shared" si="73"/>
        <v>9100</v>
      </c>
      <c r="D107" s="11">
        <f t="shared" si="73"/>
        <v>9100</v>
      </c>
      <c r="E107" s="11">
        <f t="shared" si="73"/>
        <v>9100</v>
      </c>
      <c r="F107" s="92">
        <f t="shared" si="73"/>
        <v>9100</v>
      </c>
      <c r="G107" s="125">
        <f t="shared" si="73"/>
        <v>9100</v>
      </c>
    </row>
    <row r="108" spans="1:7" x14ac:dyDescent="0.25">
      <c r="A108" s="33">
        <v>421</v>
      </c>
      <c r="B108" s="22" t="s">
        <v>75</v>
      </c>
      <c r="C108" s="9">
        <f t="shared" si="73"/>
        <v>9100</v>
      </c>
      <c r="D108" s="9">
        <f t="shared" si="73"/>
        <v>9100</v>
      </c>
      <c r="E108" s="9">
        <f t="shared" si="73"/>
        <v>9100</v>
      </c>
      <c r="F108" s="90">
        <f t="shared" si="73"/>
        <v>9100</v>
      </c>
      <c r="G108" s="72">
        <f t="shared" si="73"/>
        <v>9100</v>
      </c>
    </row>
    <row r="109" spans="1:7" x14ac:dyDescent="0.25">
      <c r="A109" s="36">
        <v>4214</v>
      </c>
      <c r="B109" s="21" t="s">
        <v>86</v>
      </c>
      <c r="C109" s="5">
        <v>9100</v>
      </c>
      <c r="D109" s="5">
        <v>9100</v>
      </c>
      <c r="E109" s="5">
        <v>9100</v>
      </c>
      <c r="F109" s="89">
        <v>9100</v>
      </c>
      <c r="G109" s="6">
        <v>9100</v>
      </c>
    </row>
    <row r="110" spans="1:7" ht="25.5" customHeight="1" x14ac:dyDescent="0.25">
      <c r="A110" s="27" t="s">
        <v>82</v>
      </c>
      <c r="B110" s="15" t="s">
        <v>77</v>
      </c>
      <c r="C110" s="60">
        <f>C111+C118+C135</f>
        <v>3402952</v>
      </c>
      <c r="D110" s="60">
        <f>D111+D118+D135</f>
        <v>4846271</v>
      </c>
      <c r="E110" s="60">
        <f>E111+E118+E135</f>
        <v>4846271</v>
      </c>
      <c r="F110" s="93">
        <f>F111+F118+F135</f>
        <v>3550750</v>
      </c>
      <c r="G110" s="118">
        <f>G111+G118+G135</f>
        <v>3550750</v>
      </c>
    </row>
    <row r="111" spans="1:7" x14ac:dyDescent="0.25">
      <c r="A111" s="30">
        <v>11</v>
      </c>
      <c r="B111" s="16" t="s">
        <v>1</v>
      </c>
      <c r="C111" s="61">
        <f t="shared" ref="C111" si="74">C112+C115</f>
        <v>0</v>
      </c>
      <c r="D111" s="61">
        <f t="shared" ref="D111:F111" si="75">D112+D115</f>
        <v>949037</v>
      </c>
      <c r="E111" s="61">
        <f t="shared" si="75"/>
        <v>949037</v>
      </c>
      <c r="F111" s="94">
        <f t="shared" si="75"/>
        <v>949037</v>
      </c>
      <c r="G111" s="119">
        <f t="shared" ref="G111" si="76">G112+G115</f>
        <v>949037</v>
      </c>
    </row>
    <row r="112" spans="1:7" x14ac:dyDescent="0.25">
      <c r="A112" s="29">
        <v>32</v>
      </c>
      <c r="B112" s="17" t="s">
        <v>2</v>
      </c>
      <c r="C112" s="65">
        <f t="shared" ref="C112:G113" si="77">C113</f>
        <v>0</v>
      </c>
      <c r="D112" s="65">
        <f t="shared" si="77"/>
        <v>729037</v>
      </c>
      <c r="E112" s="65">
        <f t="shared" si="77"/>
        <v>729037</v>
      </c>
      <c r="F112" s="86">
        <f t="shared" si="77"/>
        <v>0</v>
      </c>
      <c r="G112" s="120">
        <f t="shared" si="77"/>
        <v>0</v>
      </c>
    </row>
    <row r="113" spans="1:7" x14ac:dyDescent="0.25">
      <c r="A113" s="28">
        <v>323</v>
      </c>
      <c r="B113" s="18" t="s">
        <v>3</v>
      </c>
      <c r="C113" s="68">
        <f t="shared" si="77"/>
        <v>0</v>
      </c>
      <c r="D113" s="68">
        <f t="shared" si="77"/>
        <v>729037</v>
      </c>
      <c r="E113" s="68">
        <f t="shared" si="77"/>
        <v>729037</v>
      </c>
      <c r="F113" s="85">
        <f t="shared" si="77"/>
        <v>0</v>
      </c>
      <c r="G113" s="83">
        <f t="shared" si="77"/>
        <v>0</v>
      </c>
    </row>
    <row r="114" spans="1:7" x14ac:dyDescent="0.25">
      <c r="A114" s="2">
        <v>3237</v>
      </c>
      <c r="B114" s="20" t="s">
        <v>6</v>
      </c>
      <c r="C114" s="69">
        <v>0</v>
      </c>
      <c r="D114" s="69">
        <v>729037</v>
      </c>
      <c r="E114" s="69">
        <v>729037</v>
      </c>
      <c r="F114" s="87">
        <v>0</v>
      </c>
      <c r="G114" s="112">
        <v>0</v>
      </c>
    </row>
    <row r="115" spans="1:7" ht="23.25" customHeight="1" x14ac:dyDescent="0.25">
      <c r="A115" s="57">
        <v>42</v>
      </c>
      <c r="B115" s="17" t="s">
        <v>15</v>
      </c>
      <c r="C115" s="65">
        <f t="shared" ref="C115:G116" si="78">C116</f>
        <v>0</v>
      </c>
      <c r="D115" s="65">
        <f t="shared" si="78"/>
        <v>220000</v>
      </c>
      <c r="E115" s="65">
        <f t="shared" si="78"/>
        <v>220000</v>
      </c>
      <c r="F115" s="86">
        <f t="shared" si="78"/>
        <v>949037</v>
      </c>
      <c r="G115" s="120">
        <f t="shared" si="78"/>
        <v>949037</v>
      </c>
    </row>
    <row r="116" spans="1:7" ht="15" customHeight="1" x14ac:dyDescent="0.25">
      <c r="A116" s="52">
        <v>422</v>
      </c>
      <c r="B116" s="18" t="s">
        <v>31</v>
      </c>
      <c r="C116" s="68">
        <f t="shared" si="78"/>
        <v>0</v>
      </c>
      <c r="D116" s="68">
        <f t="shared" si="78"/>
        <v>220000</v>
      </c>
      <c r="E116" s="68">
        <f t="shared" si="78"/>
        <v>220000</v>
      </c>
      <c r="F116" s="85">
        <f t="shared" si="78"/>
        <v>949037</v>
      </c>
      <c r="G116" s="83">
        <f t="shared" si="78"/>
        <v>949037</v>
      </c>
    </row>
    <row r="117" spans="1:7" ht="15" customHeight="1" x14ac:dyDescent="0.25">
      <c r="A117" s="51">
        <v>4224</v>
      </c>
      <c r="B117" s="19" t="s">
        <v>32</v>
      </c>
      <c r="C117" s="5">
        <v>0</v>
      </c>
      <c r="D117" s="5">
        <v>220000</v>
      </c>
      <c r="E117" s="5">
        <v>220000</v>
      </c>
      <c r="F117" s="89">
        <v>949037</v>
      </c>
      <c r="G117" s="6">
        <v>949037</v>
      </c>
    </row>
    <row r="118" spans="1:7" ht="15" customHeight="1" x14ac:dyDescent="0.25">
      <c r="A118" s="30">
        <v>12</v>
      </c>
      <c r="B118" s="16" t="s">
        <v>33</v>
      </c>
      <c r="C118" s="61">
        <f>C119+C131</f>
        <v>510443</v>
      </c>
      <c r="D118" s="61">
        <f t="shared" ref="D118:F118" si="79">D119+D131</f>
        <v>1004725</v>
      </c>
      <c r="E118" s="61">
        <f t="shared" si="79"/>
        <v>1004725</v>
      </c>
      <c r="F118" s="94">
        <f t="shared" si="79"/>
        <v>390258</v>
      </c>
      <c r="G118" s="119">
        <f t="shared" ref="G118" si="80">G119+G131</f>
        <v>390258</v>
      </c>
    </row>
    <row r="119" spans="1:7" ht="15" customHeight="1" x14ac:dyDescent="0.25">
      <c r="A119" s="29">
        <v>32</v>
      </c>
      <c r="B119" s="17" t="s">
        <v>2</v>
      </c>
      <c r="C119" s="65">
        <f>C120+C122+C124+C129</f>
        <v>510443</v>
      </c>
      <c r="D119" s="65">
        <f t="shared" ref="D119:F119" si="81">D120+D122+D124+D129</f>
        <v>677182</v>
      </c>
      <c r="E119" s="65">
        <f t="shared" si="81"/>
        <v>677182</v>
      </c>
      <c r="F119" s="86">
        <f t="shared" si="81"/>
        <v>94019</v>
      </c>
      <c r="G119" s="120">
        <f t="shared" ref="G119" si="82">G120+G122+G124+G129</f>
        <v>94019</v>
      </c>
    </row>
    <row r="120" spans="1:7" ht="15" customHeight="1" x14ac:dyDescent="0.25">
      <c r="A120" s="28">
        <v>321</v>
      </c>
      <c r="B120" s="18" t="s">
        <v>12</v>
      </c>
      <c r="C120" s="68">
        <f>+C121</f>
        <v>20925</v>
      </c>
      <c r="D120" s="68">
        <f t="shared" ref="D120:G120" si="83">+D121</f>
        <v>20925</v>
      </c>
      <c r="E120" s="68">
        <f t="shared" si="83"/>
        <v>20925</v>
      </c>
      <c r="F120" s="85">
        <f t="shared" si="83"/>
        <v>1500</v>
      </c>
      <c r="G120" s="83">
        <f t="shared" si="83"/>
        <v>1500</v>
      </c>
    </row>
    <row r="121" spans="1:7" ht="15" customHeight="1" x14ac:dyDescent="0.25">
      <c r="A121" s="51">
        <v>3213</v>
      </c>
      <c r="B121" s="20" t="s">
        <v>35</v>
      </c>
      <c r="C121" s="69">
        <v>20925</v>
      </c>
      <c r="D121" s="69">
        <v>20925</v>
      </c>
      <c r="E121" s="69">
        <v>20925</v>
      </c>
      <c r="F121" s="87">
        <v>1500</v>
      </c>
      <c r="G121" s="112">
        <v>1500</v>
      </c>
    </row>
    <row r="122" spans="1:7" ht="15" customHeight="1" x14ac:dyDescent="0.25">
      <c r="A122" s="52">
        <v>322</v>
      </c>
      <c r="B122" s="18" t="s">
        <v>19</v>
      </c>
      <c r="C122" s="68">
        <f>SUM(C123:C123)</f>
        <v>0</v>
      </c>
      <c r="D122" s="68">
        <f>SUM(D123:D123)</f>
        <v>2812</v>
      </c>
      <c r="E122" s="68">
        <f t="shared" ref="E122:G122" si="84">SUM(E123:E123)</f>
        <v>2812</v>
      </c>
      <c r="F122" s="85">
        <f t="shared" si="84"/>
        <v>2812</v>
      </c>
      <c r="G122" s="83">
        <f t="shared" si="84"/>
        <v>2812</v>
      </c>
    </row>
    <row r="123" spans="1:7" ht="15" customHeight="1" x14ac:dyDescent="0.25">
      <c r="A123" s="51">
        <v>3221</v>
      </c>
      <c r="B123" s="20" t="s">
        <v>20</v>
      </c>
      <c r="C123" s="69">
        <v>0</v>
      </c>
      <c r="D123" s="69">
        <v>2812</v>
      </c>
      <c r="E123" s="69">
        <v>2812</v>
      </c>
      <c r="F123" s="87">
        <v>2812</v>
      </c>
      <c r="G123" s="112">
        <v>2812</v>
      </c>
    </row>
    <row r="124" spans="1:7" ht="15" customHeight="1" x14ac:dyDescent="0.25">
      <c r="A124" s="52">
        <v>323</v>
      </c>
      <c r="B124" s="18" t="s">
        <v>3</v>
      </c>
      <c r="C124" s="68">
        <f t="shared" ref="C124" si="85">SUM(C125:C128)</f>
        <v>489218</v>
      </c>
      <c r="D124" s="68">
        <f t="shared" ref="D124:F124" si="86">SUM(D125:D128)</f>
        <v>653145</v>
      </c>
      <c r="E124" s="68">
        <f t="shared" si="86"/>
        <v>653145</v>
      </c>
      <c r="F124" s="85">
        <f t="shared" si="86"/>
        <v>89692</v>
      </c>
      <c r="G124" s="83">
        <f t="shared" ref="G124" si="87">SUM(G125:G128)</f>
        <v>89692</v>
      </c>
    </row>
    <row r="125" spans="1:7" ht="15" customHeight="1" x14ac:dyDescent="0.25">
      <c r="A125" s="51">
        <v>3233</v>
      </c>
      <c r="B125" s="19" t="s">
        <v>5</v>
      </c>
      <c r="C125" s="5">
        <v>0</v>
      </c>
      <c r="D125" s="5">
        <v>14044</v>
      </c>
      <c r="E125" s="5">
        <v>14044</v>
      </c>
      <c r="F125" s="89">
        <v>2800</v>
      </c>
      <c r="G125" s="6">
        <v>2800</v>
      </c>
    </row>
    <row r="126" spans="1:7" x14ac:dyDescent="0.25">
      <c r="A126" s="51">
        <v>3234</v>
      </c>
      <c r="B126" s="19" t="s">
        <v>52</v>
      </c>
      <c r="C126" s="5">
        <v>98823</v>
      </c>
      <c r="D126" s="5">
        <v>98823</v>
      </c>
      <c r="E126" s="5">
        <v>98823</v>
      </c>
      <c r="F126" s="89">
        <v>15000</v>
      </c>
      <c r="G126" s="6">
        <v>15000</v>
      </c>
    </row>
    <row r="127" spans="1:7" x14ac:dyDescent="0.25">
      <c r="A127" s="51">
        <v>3237</v>
      </c>
      <c r="B127" s="19" t="s">
        <v>6</v>
      </c>
      <c r="C127" s="5">
        <v>332832</v>
      </c>
      <c r="D127" s="5">
        <v>481215</v>
      </c>
      <c r="E127" s="5">
        <v>481215</v>
      </c>
      <c r="F127" s="89">
        <v>37016</v>
      </c>
      <c r="G127" s="6">
        <v>37016</v>
      </c>
    </row>
    <row r="128" spans="1:7" x14ac:dyDescent="0.25">
      <c r="A128" s="51">
        <v>3239</v>
      </c>
      <c r="B128" s="20" t="s">
        <v>7</v>
      </c>
      <c r="C128" s="69">
        <v>57563</v>
      </c>
      <c r="D128" s="69">
        <v>59063</v>
      </c>
      <c r="E128" s="69">
        <v>59063</v>
      </c>
      <c r="F128" s="87">
        <v>34876</v>
      </c>
      <c r="G128" s="112">
        <v>34876</v>
      </c>
    </row>
    <row r="129" spans="1:8" ht="15" customHeight="1" x14ac:dyDescent="0.25">
      <c r="A129" s="52">
        <v>329</v>
      </c>
      <c r="B129" s="18" t="s">
        <v>9</v>
      </c>
      <c r="C129" s="68">
        <f t="shared" ref="C129" si="88">C130</f>
        <v>300</v>
      </c>
      <c r="D129" s="68">
        <f t="shared" ref="D129:G129" si="89">D130</f>
        <v>300</v>
      </c>
      <c r="E129" s="68">
        <f t="shared" si="89"/>
        <v>300</v>
      </c>
      <c r="F129" s="85">
        <f t="shared" si="89"/>
        <v>15</v>
      </c>
      <c r="G129" s="83">
        <f t="shared" si="89"/>
        <v>15</v>
      </c>
    </row>
    <row r="130" spans="1:8" x14ac:dyDescent="0.25">
      <c r="A130" s="51">
        <v>3295</v>
      </c>
      <c r="B130" s="20" t="s">
        <v>54</v>
      </c>
      <c r="C130" s="69">
        <v>300</v>
      </c>
      <c r="D130" s="69">
        <v>300</v>
      </c>
      <c r="E130" s="69">
        <v>300</v>
      </c>
      <c r="F130" s="87">
        <v>15</v>
      </c>
      <c r="G130" s="112">
        <v>15</v>
      </c>
    </row>
    <row r="131" spans="1:8" ht="23.25" customHeight="1" x14ac:dyDescent="0.25">
      <c r="A131" s="57">
        <v>42</v>
      </c>
      <c r="B131" s="17" t="s">
        <v>15</v>
      </c>
      <c r="C131" s="65">
        <f t="shared" ref="C131" si="90">C132</f>
        <v>0</v>
      </c>
      <c r="D131" s="65">
        <f t="shared" ref="D131:G131" si="91">D132</f>
        <v>327543</v>
      </c>
      <c r="E131" s="65">
        <f t="shared" si="91"/>
        <v>327543</v>
      </c>
      <c r="F131" s="86">
        <f t="shared" si="91"/>
        <v>296239</v>
      </c>
      <c r="G131" s="120">
        <f t="shared" si="91"/>
        <v>296239</v>
      </c>
    </row>
    <row r="132" spans="1:8" x14ac:dyDescent="0.25">
      <c r="A132" s="52">
        <v>422</v>
      </c>
      <c r="B132" s="18" t="s">
        <v>31</v>
      </c>
      <c r="C132" s="68">
        <f t="shared" ref="C132" si="92">SUM(C133:C134)</f>
        <v>0</v>
      </c>
      <c r="D132" s="68">
        <f t="shared" ref="D132:F132" si="93">SUM(D133:D134)</f>
        <v>327543</v>
      </c>
      <c r="E132" s="68">
        <f t="shared" si="93"/>
        <v>327543</v>
      </c>
      <c r="F132" s="85">
        <f t="shared" si="93"/>
        <v>296239</v>
      </c>
      <c r="G132" s="83">
        <f t="shared" ref="G132" si="94">SUM(G133:G134)</f>
        <v>296239</v>
      </c>
    </row>
    <row r="133" spans="1:8" x14ac:dyDescent="0.25">
      <c r="A133" s="51">
        <v>4221</v>
      </c>
      <c r="B133" s="19" t="s">
        <v>36</v>
      </c>
      <c r="C133" s="5">
        <v>0</v>
      </c>
      <c r="D133" s="5">
        <v>4500</v>
      </c>
      <c r="E133" s="5">
        <v>4500</v>
      </c>
      <c r="F133" s="89">
        <v>0</v>
      </c>
      <c r="G133" s="6">
        <v>0</v>
      </c>
    </row>
    <row r="134" spans="1:8" ht="15" customHeight="1" x14ac:dyDescent="0.25">
      <c r="A134" s="51">
        <v>4224</v>
      </c>
      <c r="B134" s="19" t="s">
        <v>32</v>
      </c>
      <c r="C134" s="5">
        <v>0</v>
      </c>
      <c r="D134" s="5">
        <v>323043</v>
      </c>
      <c r="E134" s="5">
        <v>323043</v>
      </c>
      <c r="F134" s="89">
        <v>296239</v>
      </c>
      <c r="G134" s="6">
        <v>296239</v>
      </c>
    </row>
    <row r="135" spans="1:8" ht="15" customHeight="1" x14ac:dyDescent="0.25">
      <c r="A135" s="30">
        <v>563</v>
      </c>
      <c r="B135" s="16" t="s">
        <v>46</v>
      </c>
      <c r="C135" s="61">
        <f>C136+C148</f>
        <v>2892509</v>
      </c>
      <c r="D135" s="61">
        <f t="shared" ref="D135:F135" si="95">D136+D148</f>
        <v>2892509</v>
      </c>
      <c r="E135" s="61">
        <f t="shared" si="95"/>
        <v>2892509</v>
      </c>
      <c r="F135" s="94">
        <f t="shared" si="95"/>
        <v>2211455</v>
      </c>
      <c r="G135" s="119">
        <f t="shared" ref="G135" si="96">G136+G148</f>
        <v>2211455</v>
      </c>
    </row>
    <row r="136" spans="1:8" ht="15" customHeight="1" x14ac:dyDescent="0.25">
      <c r="A136" s="57">
        <v>32</v>
      </c>
      <c r="B136" s="17" t="s">
        <v>2</v>
      </c>
      <c r="C136" s="65">
        <f>C137+C139+C146+C141</f>
        <v>2892509</v>
      </c>
      <c r="D136" s="65">
        <f t="shared" ref="D136:F136" si="97">D137+D139+D146+D141</f>
        <v>2892509</v>
      </c>
      <c r="E136" s="65">
        <f t="shared" si="97"/>
        <v>2892509</v>
      </c>
      <c r="F136" s="86">
        <f t="shared" si="97"/>
        <v>1132008</v>
      </c>
      <c r="G136" s="120">
        <f t="shared" ref="G136" si="98">G137+G139+G146+G141</f>
        <v>1132008</v>
      </c>
    </row>
    <row r="137" spans="1:8" ht="15" customHeight="1" x14ac:dyDescent="0.25">
      <c r="A137" s="52">
        <v>321</v>
      </c>
      <c r="B137" s="18" t="s">
        <v>12</v>
      </c>
      <c r="C137" s="68">
        <f>C138</f>
        <v>118575</v>
      </c>
      <c r="D137" s="68">
        <f t="shared" ref="D137:G137" si="99">D138</f>
        <v>118575</v>
      </c>
      <c r="E137" s="68">
        <f t="shared" si="99"/>
        <v>118575</v>
      </c>
      <c r="F137" s="85">
        <f t="shared" si="99"/>
        <v>8500</v>
      </c>
      <c r="G137" s="83">
        <f t="shared" si="99"/>
        <v>8500</v>
      </c>
    </row>
    <row r="138" spans="1:8" ht="15" customHeight="1" x14ac:dyDescent="0.25">
      <c r="A138" s="51">
        <v>3213</v>
      </c>
      <c r="B138" s="20" t="s">
        <v>35</v>
      </c>
      <c r="C138" s="69">
        <v>118575</v>
      </c>
      <c r="D138" s="69">
        <v>118575</v>
      </c>
      <c r="E138" s="69">
        <v>118575</v>
      </c>
      <c r="F138" s="87">
        <v>8500</v>
      </c>
      <c r="G138" s="112">
        <v>8500</v>
      </c>
    </row>
    <row r="139" spans="1:8" ht="15" customHeight="1" x14ac:dyDescent="0.25">
      <c r="A139" s="52">
        <v>322</v>
      </c>
      <c r="B139" s="18" t="s">
        <v>19</v>
      </c>
      <c r="C139" s="68">
        <f>SUM(C140:C140)</f>
        <v>0</v>
      </c>
      <c r="D139" s="68">
        <f>SUM(D140:D140)</f>
        <v>0</v>
      </c>
      <c r="E139" s="68">
        <f t="shared" ref="E139:G139" si="100">SUM(E140:E140)</f>
        <v>0</v>
      </c>
      <c r="F139" s="85">
        <f t="shared" si="100"/>
        <v>15937</v>
      </c>
      <c r="G139" s="83">
        <f t="shared" si="100"/>
        <v>15937</v>
      </c>
    </row>
    <row r="140" spans="1:8" ht="15" customHeight="1" x14ac:dyDescent="0.25">
      <c r="A140" s="51">
        <v>3221</v>
      </c>
      <c r="B140" s="20" t="s">
        <v>20</v>
      </c>
      <c r="C140" s="69">
        <v>0</v>
      </c>
      <c r="D140" s="69">
        <v>0</v>
      </c>
      <c r="E140" s="69">
        <v>0</v>
      </c>
      <c r="F140" s="87">
        <v>15937</v>
      </c>
      <c r="G140" s="112">
        <v>15937</v>
      </c>
    </row>
    <row r="141" spans="1:8" ht="15" customHeight="1" x14ac:dyDescent="0.25">
      <c r="A141" s="52">
        <v>323</v>
      </c>
      <c r="B141" s="18" t="s">
        <v>3</v>
      </c>
      <c r="C141" s="68">
        <f>SUM(C142:C145)</f>
        <v>2772234</v>
      </c>
      <c r="D141" s="68">
        <f t="shared" ref="D141:F141" si="101">SUM(D142:D145)</f>
        <v>2772234</v>
      </c>
      <c r="E141" s="68">
        <f t="shared" si="101"/>
        <v>2772234</v>
      </c>
      <c r="F141" s="85">
        <f t="shared" si="101"/>
        <v>1107486</v>
      </c>
      <c r="G141" s="83">
        <f t="shared" ref="G141" si="102">SUM(G142:G145)</f>
        <v>1107486</v>
      </c>
    </row>
    <row r="142" spans="1:8" ht="15" customHeight="1" x14ac:dyDescent="0.25">
      <c r="A142" s="51">
        <v>3233</v>
      </c>
      <c r="B142" s="19" t="s">
        <v>5</v>
      </c>
      <c r="C142" s="76">
        <v>0</v>
      </c>
      <c r="D142" s="76">
        <v>0</v>
      </c>
      <c r="E142" s="76">
        <v>0</v>
      </c>
      <c r="F142" s="84">
        <v>615105</v>
      </c>
      <c r="G142" s="111">
        <v>615105</v>
      </c>
      <c r="H142" s="140"/>
    </row>
    <row r="143" spans="1:8" ht="15" customHeight="1" x14ac:dyDescent="0.25">
      <c r="A143" s="51">
        <v>3234</v>
      </c>
      <c r="B143" s="20" t="s">
        <v>52</v>
      </c>
      <c r="C143" s="69">
        <v>559996</v>
      </c>
      <c r="D143" s="69">
        <v>559996</v>
      </c>
      <c r="E143" s="69">
        <v>559996</v>
      </c>
      <c r="F143" s="87">
        <v>85000</v>
      </c>
      <c r="G143" s="112">
        <v>85000</v>
      </c>
    </row>
    <row r="144" spans="1:8" ht="15" customHeight="1" x14ac:dyDescent="0.25">
      <c r="A144" s="51">
        <v>3237</v>
      </c>
      <c r="B144" s="20" t="s">
        <v>6</v>
      </c>
      <c r="C144" s="69">
        <v>1886051</v>
      </c>
      <c r="D144" s="69">
        <v>1886051</v>
      </c>
      <c r="E144" s="69">
        <v>1886051</v>
      </c>
      <c r="F144" s="87">
        <v>209757</v>
      </c>
      <c r="G144" s="112">
        <v>209757</v>
      </c>
    </row>
    <row r="145" spans="1:8" ht="15" customHeight="1" x14ac:dyDescent="0.25">
      <c r="A145" s="51">
        <v>3239</v>
      </c>
      <c r="B145" s="20" t="s">
        <v>7</v>
      </c>
      <c r="C145" s="69">
        <v>326187</v>
      </c>
      <c r="D145" s="69">
        <v>326187</v>
      </c>
      <c r="E145" s="69">
        <v>326187</v>
      </c>
      <c r="F145" s="87">
        <v>197624</v>
      </c>
      <c r="G145" s="112">
        <v>197624</v>
      </c>
    </row>
    <row r="146" spans="1:8" ht="15" customHeight="1" x14ac:dyDescent="0.25">
      <c r="A146" s="52">
        <v>329</v>
      </c>
      <c r="B146" s="18" t="s">
        <v>9</v>
      </c>
      <c r="C146" s="68">
        <f t="shared" ref="C146" si="103">C147</f>
        <v>1700</v>
      </c>
      <c r="D146" s="68">
        <f t="shared" ref="D146:G146" si="104">D147</f>
        <v>1700</v>
      </c>
      <c r="E146" s="68">
        <f t="shared" si="104"/>
        <v>1700</v>
      </c>
      <c r="F146" s="85">
        <f t="shared" si="104"/>
        <v>85</v>
      </c>
      <c r="G146" s="83">
        <f t="shared" si="104"/>
        <v>85</v>
      </c>
    </row>
    <row r="147" spans="1:8" x14ac:dyDescent="0.25">
      <c r="A147" s="51">
        <v>3295</v>
      </c>
      <c r="B147" s="20" t="s">
        <v>54</v>
      </c>
      <c r="C147" s="69">
        <v>1700</v>
      </c>
      <c r="D147" s="69">
        <v>1700</v>
      </c>
      <c r="E147" s="69">
        <v>1700</v>
      </c>
      <c r="F147" s="87">
        <v>85</v>
      </c>
      <c r="G147" s="112">
        <v>85</v>
      </c>
    </row>
    <row r="148" spans="1:8" ht="22.5" x14ac:dyDescent="0.25">
      <c r="A148" s="57">
        <v>42</v>
      </c>
      <c r="B148" s="17" t="s">
        <v>15</v>
      </c>
      <c r="C148" s="80">
        <f>C149</f>
        <v>0</v>
      </c>
      <c r="D148" s="80">
        <f t="shared" ref="D148:G148" si="105">D149</f>
        <v>0</v>
      </c>
      <c r="E148" s="80">
        <f t="shared" si="105"/>
        <v>0</v>
      </c>
      <c r="F148" s="95">
        <f t="shared" si="105"/>
        <v>1079447</v>
      </c>
      <c r="G148" s="126">
        <f t="shared" si="105"/>
        <v>1079447</v>
      </c>
    </row>
    <row r="149" spans="1:8" x14ac:dyDescent="0.25">
      <c r="A149" s="52">
        <v>422</v>
      </c>
      <c r="B149" s="18" t="s">
        <v>31</v>
      </c>
      <c r="C149" s="77">
        <f>C150+C151</f>
        <v>0</v>
      </c>
      <c r="D149" s="77">
        <f t="shared" ref="D149:F149" si="106">D150+D151</f>
        <v>0</v>
      </c>
      <c r="E149" s="77">
        <f t="shared" si="106"/>
        <v>0</v>
      </c>
      <c r="F149" s="96">
        <f t="shared" si="106"/>
        <v>1079447</v>
      </c>
      <c r="G149" s="127">
        <f t="shared" ref="G149" si="107">G150+G151</f>
        <v>1079447</v>
      </c>
    </row>
    <row r="150" spans="1:8" x14ac:dyDescent="0.25">
      <c r="A150" s="51">
        <v>4221</v>
      </c>
      <c r="B150" s="19" t="s">
        <v>36</v>
      </c>
      <c r="C150" s="69">
        <v>0</v>
      </c>
      <c r="D150" s="69">
        <v>0</v>
      </c>
      <c r="E150" s="69">
        <v>0</v>
      </c>
      <c r="F150" s="87">
        <v>0</v>
      </c>
      <c r="G150" s="112">
        <v>0</v>
      </c>
    </row>
    <row r="151" spans="1:8" x14ac:dyDescent="0.25">
      <c r="A151" s="51">
        <v>4224</v>
      </c>
      <c r="B151" s="19" t="s">
        <v>32</v>
      </c>
      <c r="C151" s="69">
        <v>0</v>
      </c>
      <c r="D151" s="69">
        <v>0</v>
      </c>
      <c r="E151" s="69">
        <v>0</v>
      </c>
      <c r="F151" s="87">
        <v>1079447</v>
      </c>
      <c r="G151" s="112">
        <v>1079447</v>
      </c>
      <c r="H151" s="141"/>
    </row>
    <row r="152" spans="1:8" x14ac:dyDescent="0.25">
      <c r="A152" s="27" t="s">
        <v>114</v>
      </c>
      <c r="B152" s="26" t="s">
        <v>95</v>
      </c>
      <c r="C152" s="60">
        <f>C153+C162</f>
        <v>221691495</v>
      </c>
      <c r="D152" s="60">
        <f>D153+D162</f>
        <v>215971409</v>
      </c>
      <c r="E152" s="60">
        <f t="shared" ref="E152:F152" si="108">E153+E162</f>
        <v>215971409</v>
      </c>
      <c r="F152" s="93">
        <f t="shared" si="108"/>
        <v>48958625</v>
      </c>
      <c r="G152" s="118">
        <f t="shared" ref="G152" si="109">G153+G162</f>
        <v>48958625</v>
      </c>
    </row>
    <row r="153" spans="1:8" ht="22.5" x14ac:dyDescent="0.25">
      <c r="A153" s="30">
        <v>5761</v>
      </c>
      <c r="B153" s="16" t="s">
        <v>96</v>
      </c>
      <c r="C153" s="61">
        <f>C154+C159</f>
        <v>221691495</v>
      </c>
      <c r="D153" s="61">
        <f>D154+D159</f>
        <v>205971409</v>
      </c>
      <c r="E153" s="61">
        <f t="shared" ref="E153:F153" si="110">E154+E159</f>
        <v>205971409</v>
      </c>
      <c r="F153" s="94">
        <f t="shared" si="110"/>
        <v>42271125</v>
      </c>
      <c r="G153" s="119">
        <f t="shared" ref="G153" si="111">G154+G159</f>
        <v>42271125</v>
      </c>
    </row>
    <row r="154" spans="1:8" x14ac:dyDescent="0.25">
      <c r="A154" s="29">
        <v>32</v>
      </c>
      <c r="B154" s="17" t="s">
        <v>2</v>
      </c>
      <c r="C154" s="65">
        <f>C155</f>
        <v>4522500</v>
      </c>
      <c r="D154" s="65">
        <f>D155</f>
        <v>2955500</v>
      </c>
      <c r="E154" s="65">
        <f t="shared" ref="E154:G154" si="112">E155</f>
        <v>2955500</v>
      </c>
      <c r="F154" s="86">
        <f t="shared" si="112"/>
        <v>2133625</v>
      </c>
      <c r="G154" s="120">
        <f t="shared" si="112"/>
        <v>2133625</v>
      </c>
    </row>
    <row r="155" spans="1:8" x14ac:dyDescent="0.25">
      <c r="A155" s="28">
        <v>323</v>
      </c>
      <c r="B155" s="18" t="s">
        <v>3</v>
      </c>
      <c r="C155" s="68">
        <f t="shared" ref="C155" si="113">SUM(C156:C158)</f>
        <v>4522500</v>
      </c>
      <c r="D155" s="68">
        <f t="shared" ref="D155:F155" si="114">SUM(D156:D158)</f>
        <v>2955500</v>
      </c>
      <c r="E155" s="68">
        <f t="shared" si="114"/>
        <v>2955500</v>
      </c>
      <c r="F155" s="85">
        <f t="shared" si="114"/>
        <v>2133625</v>
      </c>
      <c r="G155" s="83">
        <f t="shared" ref="G155" si="115">SUM(G156:G158)</f>
        <v>2133625</v>
      </c>
    </row>
    <row r="156" spans="1:8" ht="14.25" customHeight="1" x14ac:dyDescent="0.25">
      <c r="A156" s="2">
        <v>3233</v>
      </c>
      <c r="B156" s="20" t="s">
        <v>5</v>
      </c>
      <c r="C156" s="69">
        <v>50000</v>
      </c>
      <c r="D156" s="69">
        <v>0</v>
      </c>
      <c r="E156" s="69">
        <v>0</v>
      </c>
      <c r="F156" s="87">
        <v>21125</v>
      </c>
      <c r="G156" s="112">
        <v>21125</v>
      </c>
    </row>
    <row r="157" spans="1:8" x14ac:dyDescent="0.25">
      <c r="A157" s="2">
        <v>3237</v>
      </c>
      <c r="B157" s="20" t="s">
        <v>6</v>
      </c>
      <c r="C157" s="69">
        <v>2977500</v>
      </c>
      <c r="D157" s="69">
        <v>2358500</v>
      </c>
      <c r="E157" s="69">
        <v>2358500</v>
      </c>
      <c r="F157" s="87">
        <v>2112500</v>
      </c>
      <c r="G157" s="112">
        <v>2112500</v>
      </c>
    </row>
    <row r="158" spans="1:8" x14ac:dyDescent="0.25">
      <c r="A158" s="2">
        <v>3239</v>
      </c>
      <c r="B158" s="20" t="s">
        <v>7</v>
      </c>
      <c r="C158" s="69">
        <v>1495000</v>
      </c>
      <c r="D158" s="69">
        <v>597000</v>
      </c>
      <c r="E158" s="69">
        <v>597000</v>
      </c>
      <c r="F158" s="87">
        <v>0</v>
      </c>
      <c r="G158" s="112">
        <v>0</v>
      </c>
    </row>
    <row r="159" spans="1:8" ht="22.5" x14ac:dyDescent="0.25">
      <c r="A159" s="29">
        <v>45</v>
      </c>
      <c r="B159" s="17" t="s">
        <v>72</v>
      </c>
      <c r="C159" s="65">
        <f>C160</f>
        <v>217168995</v>
      </c>
      <c r="D159" s="65">
        <f>D160</f>
        <v>203015909</v>
      </c>
      <c r="E159" s="65">
        <f t="shared" ref="E159:G159" si="116">E160</f>
        <v>203015909</v>
      </c>
      <c r="F159" s="86">
        <f t="shared" si="116"/>
        <v>40137500</v>
      </c>
      <c r="G159" s="120">
        <f t="shared" si="116"/>
        <v>40137500</v>
      </c>
    </row>
    <row r="160" spans="1:8" x14ac:dyDescent="0.25">
      <c r="A160" s="28">
        <v>451</v>
      </c>
      <c r="B160" s="18" t="s">
        <v>73</v>
      </c>
      <c r="C160" s="68">
        <f t="shared" ref="C160:G160" si="117">C161</f>
        <v>217168995</v>
      </c>
      <c r="D160" s="68">
        <f t="shared" si="117"/>
        <v>203015909</v>
      </c>
      <c r="E160" s="68">
        <f t="shared" si="117"/>
        <v>203015909</v>
      </c>
      <c r="F160" s="85">
        <f t="shared" si="117"/>
        <v>40137500</v>
      </c>
      <c r="G160" s="83">
        <f t="shared" si="117"/>
        <v>40137500</v>
      </c>
    </row>
    <row r="161" spans="1:7" ht="18" customHeight="1" x14ac:dyDescent="0.25">
      <c r="A161" s="2">
        <v>4511</v>
      </c>
      <c r="B161" s="20" t="s">
        <v>73</v>
      </c>
      <c r="C161" s="69">
        <v>217168995</v>
      </c>
      <c r="D161" s="69">
        <v>203015909</v>
      </c>
      <c r="E161" s="69">
        <v>203015909</v>
      </c>
      <c r="F161" s="87">
        <v>40137500</v>
      </c>
      <c r="G161" s="112">
        <v>40137500</v>
      </c>
    </row>
    <row r="162" spans="1:7" ht="14.25" customHeight="1" x14ac:dyDescent="0.25">
      <c r="A162" s="30">
        <v>581</v>
      </c>
      <c r="B162" s="16" t="s">
        <v>94</v>
      </c>
      <c r="C162" s="61">
        <f>C163+C167</f>
        <v>0</v>
      </c>
      <c r="D162" s="61">
        <f t="shared" ref="D162:F162" si="118">D163+D167</f>
        <v>10000000</v>
      </c>
      <c r="E162" s="61">
        <f t="shared" si="118"/>
        <v>10000000</v>
      </c>
      <c r="F162" s="94">
        <f t="shared" si="118"/>
        <v>6687500</v>
      </c>
      <c r="G162" s="119">
        <f t="shared" ref="G162" si="119">G163+G167</f>
        <v>6687500</v>
      </c>
    </row>
    <row r="163" spans="1:7" ht="14.25" customHeight="1" x14ac:dyDescent="0.25">
      <c r="A163" s="29">
        <v>32</v>
      </c>
      <c r="B163" s="17" t="s">
        <v>2</v>
      </c>
      <c r="C163" s="65">
        <f>C164</f>
        <v>0</v>
      </c>
      <c r="D163" s="65">
        <f>D164</f>
        <v>0</v>
      </c>
      <c r="E163" s="65">
        <f t="shared" ref="E163:G163" si="120">E164</f>
        <v>0</v>
      </c>
      <c r="F163" s="86">
        <f t="shared" si="120"/>
        <v>3231250</v>
      </c>
      <c r="G163" s="120">
        <f t="shared" si="120"/>
        <v>3231250</v>
      </c>
    </row>
    <row r="164" spans="1:7" ht="14.25" customHeight="1" x14ac:dyDescent="0.25">
      <c r="A164" s="28">
        <v>323</v>
      </c>
      <c r="B164" s="18" t="s">
        <v>3</v>
      </c>
      <c r="C164" s="68">
        <f>SUM(C165:C166)</f>
        <v>0</v>
      </c>
      <c r="D164" s="68">
        <f t="shared" ref="D164:F164" si="121">SUM(D165:D166)</f>
        <v>0</v>
      </c>
      <c r="E164" s="68">
        <f t="shared" si="121"/>
        <v>0</v>
      </c>
      <c r="F164" s="85">
        <f t="shared" si="121"/>
        <v>3231250</v>
      </c>
      <c r="G164" s="83">
        <f t="shared" ref="G164" si="122">SUM(G165:G166)</f>
        <v>3231250</v>
      </c>
    </row>
    <row r="165" spans="1:7" ht="14.25" customHeight="1" x14ac:dyDescent="0.25">
      <c r="A165" s="2">
        <v>3233</v>
      </c>
      <c r="B165" s="20" t="s">
        <v>5</v>
      </c>
      <c r="C165" s="69">
        <v>0</v>
      </c>
      <c r="D165" s="69">
        <v>0</v>
      </c>
      <c r="E165" s="69">
        <v>0</v>
      </c>
      <c r="F165" s="87">
        <v>100000</v>
      </c>
      <c r="G165" s="112">
        <v>100000</v>
      </c>
    </row>
    <row r="166" spans="1:7" ht="14.25" customHeight="1" x14ac:dyDescent="0.25">
      <c r="A166" s="2">
        <v>3237</v>
      </c>
      <c r="B166" s="20" t="s">
        <v>6</v>
      </c>
      <c r="C166" s="69">
        <v>0</v>
      </c>
      <c r="D166" s="69">
        <v>0</v>
      </c>
      <c r="E166" s="69">
        <v>0</v>
      </c>
      <c r="F166" s="87">
        <v>3131250</v>
      </c>
      <c r="G166" s="112">
        <v>3131250</v>
      </c>
    </row>
    <row r="167" spans="1:7" ht="22.5" x14ac:dyDescent="0.25">
      <c r="A167" s="29">
        <v>45</v>
      </c>
      <c r="B167" s="17" t="s">
        <v>72</v>
      </c>
      <c r="C167" s="65">
        <f>C168</f>
        <v>0</v>
      </c>
      <c r="D167" s="65">
        <f>D168</f>
        <v>10000000</v>
      </c>
      <c r="E167" s="65">
        <f t="shared" ref="E167:G167" si="123">E168</f>
        <v>10000000</v>
      </c>
      <c r="F167" s="86">
        <f t="shared" si="123"/>
        <v>3456250</v>
      </c>
      <c r="G167" s="120">
        <f t="shared" si="123"/>
        <v>3456250</v>
      </c>
    </row>
    <row r="168" spans="1:7" ht="15" customHeight="1" x14ac:dyDescent="0.25">
      <c r="A168" s="28">
        <v>451</v>
      </c>
      <c r="B168" s="18" t="s">
        <v>73</v>
      </c>
      <c r="C168" s="68">
        <f t="shared" ref="C168:G168" si="124">C169</f>
        <v>0</v>
      </c>
      <c r="D168" s="68">
        <f t="shared" si="124"/>
        <v>10000000</v>
      </c>
      <c r="E168" s="68">
        <f t="shared" si="124"/>
        <v>10000000</v>
      </c>
      <c r="F168" s="85">
        <f t="shared" si="124"/>
        <v>3456250</v>
      </c>
      <c r="G168" s="83">
        <f t="shared" si="124"/>
        <v>3456250</v>
      </c>
    </row>
    <row r="169" spans="1:7" ht="15" customHeight="1" x14ac:dyDescent="0.25">
      <c r="A169" s="2">
        <v>4511</v>
      </c>
      <c r="B169" s="20" t="s">
        <v>73</v>
      </c>
      <c r="C169" s="69">
        <v>0</v>
      </c>
      <c r="D169" s="69">
        <v>10000000</v>
      </c>
      <c r="E169" s="69">
        <v>10000000</v>
      </c>
      <c r="F169" s="87">
        <v>3456250</v>
      </c>
      <c r="G169" s="112">
        <v>3456250</v>
      </c>
    </row>
    <row r="170" spans="1:7" ht="67.5" customHeight="1" x14ac:dyDescent="0.25">
      <c r="A170" s="27" t="s">
        <v>83</v>
      </c>
      <c r="B170" s="15" t="s">
        <v>84</v>
      </c>
      <c r="C170" s="60">
        <f t="shared" ref="C170" si="125">C171+C195</f>
        <v>14973569</v>
      </c>
      <c r="D170" s="60">
        <f t="shared" ref="D170:F170" si="126">D171+D195</f>
        <v>26474549</v>
      </c>
      <c r="E170" s="60">
        <f t="shared" si="126"/>
        <v>26474549</v>
      </c>
      <c r="F170" s="93">
        <f t="shared" si="126"/>
        <v>1071875</v>
      </c>
      <c r="G170" s="118">
        <f t="shared" ref="G170" si="127">G171+G195</f>
        <v>1071875</v>
      </c>
    </row>
    <row r="171" spans="1:7" x14ac:dyDescent="0.25">
      <c r="A171" s="30">
        <v>12</v>
      </c>
      <c r="B171" s="16" t="s">
        <v>33</v>
      </c>
      <c r="C171" s="61">
        <f t="shared" ref="C171" si="128">C172+C179+C191</f>
        <v>2246035</v>
      </c>
      <c r="D171" s="61">
        <f t="shared" ref="D171:F171" si="129">D172+D179+D191</f>
        <v>3971181</v>
      </c>
      <c r="E171" s="61">
        <f t="shared" si="129"/>
        <v>3971181</v>
      </c>
      <c r="F171" s="94">
        <f t="shared" si="129"/>
        <v>160815</v>
      </c>
      <c r="G171" s="119">
        <f t="shared" ref="G171" si="130">G172+G179+G191</f>
        <v>160815</v>
      </c>
    </row>
    <row r="172" spans="1:7" ht="15" customHeight="1" x14ac:dyDescent="0.25">
      <c r="A172" s="29">
        <v>31</v>
      </c>
      <c r="B172" s="17" t="s">
        <v>21</v>
      </c>
      <c r="C172" s="65">
        <f t="shared" ref="C172" si="131">C173+C175+C177</f>
        <v>98751</v>
      </c>
      <c r="D172" s="65">
        <f t="shared" ref="D172:F172" si="132">D173+D175+D177</f>
        <v>98751</v>
      </c>
      <c r="E172" s="65">
        <f t="shared" si="132"/>
        <v>98751</v>
      </c>
      <c r="F172" s="86">
        <f t="shared" si="132"/>
        <v>31140</v>
      </c>
      <c r="G172" s="120">
        <f t="shared" ref="G172" si="133">G173+G175+G177</f>
        <v>31140</v>
      </c>
    </row>
    <row r="173" spans="1:7" ht="15" customHeight="1" x14ac:dyDescent="0.25">
      <c r="A173" s="28">
        <v>311</v>
      </c>
      <c r="B173" s="18" t="s">
        <v>22</v>
      </c>
      <c r="C173" s="68">
        <f t="shared" ref="C173:G173" si="134">C174</f>
        <v>83799</v>
      </c>
      <c r="D173" s="68">
        <f t="shared" si="134"/>
        <v>83799</v>
      </c>
      <c r="E173" s="68">
        <f t="shared" si="134"/>
        <v>83799</v>
      </c>
      <c r="F173" s="85">
        <f t="shared" si="134"/>
        <v>26400</v>
      </c>
      <c r="G173" s="83">
        <f t="shared" si="134"/>
        <v>26400</v>
      </c>
    </row>
    <row r="174" spans="1:7" ht="15" customHeight="1" x14ac:dyDescent="0.25">
      <c r="A174" s="2">
        <v>3111</v>
      </c>
      <c r="B174" s="19" t="s">
        <v>23</v>
      </c>
      <c r="C174" s="5">
        <v>83799</v>
      </c>
      <c r="D174" s="5">
        <v>83799</v>
      </c>
      <c r="E174" s="5">
        <v>83799</v>
      </c>
      <c r="F174" s="89">
        <v>26400</v>
      </c>
      <c r="G174" s="6">
        <v>26400</v>
      </c>
    </row>
    <row r="175" spans="1:7" ht="15" customHeight="1" x14ac:dyDescent="0.25">
      <c r="A175" s="28">
        <v>312</v>
      </c>
      <c r="B175" s="18" t="s">
        <v>37</v>
      </c>
      <c r="C175" s="68">
        <f t="shared" ref="C175:G175" si="135">C176</f>
        <v>1125</v>
      </c>
      <c r="D175" s="68">
        <f t="shared" si="135"/>
        <v>1125</v>
      </c>
      <c r="E175" s="68">
        <f t="shared" si="135"/>
        <v>1125</v>
      </c>
      <c r="F175" s="85">
        <f t="shared" si="135"/>
        <v>390</v>
      </c>
      <c r="G175" s="83">
        <f t="shared" si="135"/>
        <v>390</v>
      </c>
    </row>
    <row r="176" spans="1:7" ht="15" customHeight="1" x14ac:dyDescent="0.25">
      <c r="A176" s="2">
        <v>3121</v>
      </c>
      <c r="B176" s="19" t="s">
        <v>37</v>
      </c>
      <c r="C176" s="5">
        <v>1125</v>
      </c>
      <c r="D176" s="5">
        <v>1125</v>
      </c>
      <c r="E176" s="5">
        <v>1125</v>
      </c>
      <c r="F176" s="89">
        <v>390</v>
      </c>
      <c r="G176" s="6">
        <v>390</v>
      </c>
    </row>
    <row r="177" spans="1:7" ht="15" customHeight="1" x14ac:dyDescent="0.25">
      <c r="A177" s="28">
        <v>313</v>
      </c>
      <c r="B177" s="18" t="s">
        <v>25</v>
      </c>
      <c r="C177" s="68">
        <f t="shared" ref="C177:G177" si="136">C178</f>
        <v>13827</v>
      </c>
      <c r="D177" s="68">
        <f t="shared" si="136"/>
        <v>13827</v>
      </c>
      <c r="E177" s="68">
        <f t="shared" si="136"/>
        <v>13827</v>
      </c>
      <c r="F177" s="85">
        <f t="shared" si="136"/>
        <v>4350</v>
      </c>
      <c r="G177" s="83">
        <f t="shared" si="136"/>
        <v>4350</v>
      </c>
    </row>
    <row r="178" spans="1:7" ht="15" customHeight="1" x14ac:dyDescent="0.25">
      <c r="A178" s="2">
        <v>3132</v>
      </c>
      <c r="B178" s="19" t="s">
        <v>26</v>
      </c>
      <c r="C178" s="5">
        <v>13827</v>
      </c>
      <c r="D178" s="5">
        <v>13827</v>
      </c>
      <c r="E178" s="5">
        <v>13827</v>
      </c>
      <c r="F178" s="89">
        <v>4350</v>
      </c>
      <c r="G178" s="6">
        <v>4350</v>
      </c>
    </row>
    <row r="179" spans="1:7" ht="15" customHeight="1" x14ac:dyDescent="0.25">
      <c r="A179" s="29">
        <v>32</v>
      </c>
      <c r="B179" s="17" t="s">
        <v>2</v>
      </c>
      <c r="C179" s="65">
        <f t="shared" ref="C179" si="137">C180+C184+C186</f>
        <v>1458930</v>
      </c>
      <c r="D179" s="65">
        <f t="shared" ref="D179:F179" si="138">D180+D184+D186</f>
        <v>1458930</v>
      </c>
      <c r="E179" s="65">
        <f t="shared" si="138"/>
        <v>1458930</v>
      </c>
      <c r="F179" s="86">
        <f t="shared" si="138"/>
        <v>116175</v>
      </c>
      <c r="G179" s="120">
        <f t="shared" ref="G179" si="139">G180+G184+G186</f>
        <v>116175</v>
      </c>
    </row>
    <row r="180" spans="1:7" ht="15" customHeight="1" x14ac:dyDescent="0.25">
      <c r="A180" s="28">
        <v>321</v>
      </c>
      <c r="B180" s="18" t="s">
        <v>12</v>
      </c>
      <c r="C180" s="68">
        <f t="shared" ref="C180" si="140">SUM(C181:C183)</f>
        <v>358296</v>
      </c>
      <c r="D180" s="68">
        <f t="shared" ref="D180:F180" si="141">SUM(D181:D183)</f>
        <v>358296</v>
      </c>
      <c r="E180" s="68">
        <f t="shared" si="141"/>
        <v>358296</v>
      </c>
      <c r="F180" s="85">
        <f t="shared" si="141"/>
        <v>15675</v>
      </c>
      <c r="G180" s="83">
        <f t="shared" ref="G180" si="142">SUM(G181:G183)</f>
        <v>15675</v>
      </c>
    </row>
    <row r="181" spans="1:7" x14ac:dyDescent="0.25">
      <c r="A181" s="2">
        <v>3211</v>
      </c>
      <c r="B181" s="19" t="s">
        <v>13</v>
      </c>
      <c r="C181" s="5">
        <v>317280</v>
      </c>
      <c r="D181" s="5">
        <v>317280</v>
      </c>
      <c r="E181" s="5">
        <v>317280</v>
      </c>
      <c r="F181" s="89">
        <v>7500</v>
      </c>
      <c r="G181" s="6">
        <v>7500</v>
      </c>
    </row>
    <row r="182" spans="1:7" ht="22.5" x14ac:dyDescent="0.25">
      <c r="A182" s="2">
        <v>3212</v>
      </c>
      <c r="B182" s="19" t="s">
        <v>27</v>
      </c>
      <c r="C182" s="5">
        <v>1566</v>
      </c>
      <c r="D182" s="5">
        <v>1566</v>
      </c>
      <c r="E182" s="5">
        <v>1566</v>
      </c>
      <c r="F182" s="89">
        <v>675</v>
      </c>
      <c r="G182" s="6">
        <v>675</v>
      </c>
    </row>
    <row r="183" spans="1:7" ht="15" customHeight="1" x14ac:dyDescent="0.25">
      <c r="A183" s="2">
        <v>3213</v>
      </c>
      <c r="B183" s="19" t="s">
        <v>35</v>
      </c>
      <c r="C183" s="5">
        <v>39450</v>
      </c>
      <c r="D183" s="5">
        <v>39450</v>
      </c>
      <c r="E183" s="5">
        <v>39450</v>
      </c>
      <c r="F183" s="89">
        <v>7500</v>
      </c>
      <c r="G183" s="6">
        <v>7500</v>
      </c>
    </row>
    <row r="184" spans="1:7" ht="16.5" customHeight="1" x14ac:dyDescent="0.25">
      <c r="A184" s="28">
        <v>322</v>
      </c>
      <c r="B184" s="18" t="s">
        <v>19</v>
      </c>
      <c r="C184" s="68">
        <f t="shared" ref="C184:G184" si="143">C185</f>
        <v>53684</v>
      </c>
      <c r="D184" s="68">
        <f t="shared" si="143"/>
        <v>53684</v>
      </c>
      <c r="E184" s="68">
        <f t="shared" si="143"/>
        <v>53684</v>
      </c>
      <c r="F184" s="85">
        <f t="shared" si="143"/>
        <v>7500</v>
      </c>
      <c r="G184" s="83">
        <f t="shared" si="143"/>
        <v>7500</v>
      </c>
    </row>
    <row r="185" spans="1:7" x14ac:dyDescent="0.25">
      <c r="A185" s="2">
        <v>3222</v>
      </c>
      <c r="B185" s="19" t="s">
        <v>44</v>
      </c>
      <c r="C185" s="5">
        <v>53684</v>
      </c>
      <c r="D185" s="5">
        <v>53684</v>
      </c>
      <c r="E185" s="5">
        <v>53684</v>
      </c>
      <c r="F185" s="89">
        <v>7500</v>
      </c>
      <c r="G185" s="6">
        <v>7500</v>
      </c>
    </row>
    <row r="186" spans="1:7" x14ac:dyDescent="0.25">
      <c r="A186" s="28">
        <v>323</v>
      </c>
      <c r="B186" s="18" t="s">
        <v>3</v>
      </c>
      <c r="C186" s="68">
        <f t="shared" ref="C186" si="144">SUM(C187:C190)</f>
        <v>1046950</v>
      </c>
      <c r="D186" s="68">
        <f t="shared" ref="D186:F186" si="145">SUM(D187:D190)</f>
        <v>1046950</v>
      </c>
      <c r="E186" s="68">
        <f t="shared" si="145"/>
        <v>1046950</v>
      </c>
      <c r="F186" s="85">
        <f t="shared" si="145"/>
        <v>93000</v>
      </c>
      <c r="G186" s="83">
        <f t="shared" ref="G186" si="146">SUM(G187:G190)</f>
        <v>93000</v>
      </c>
    </row>
    <row r="187" spans="1:7" ht="14.25" customHeight="1" x14ac:dyDescent="0.25">
      <c r="A187" s="2">
        <v>3233</v>
      </c>
      <c r="B187" s="19" t="s">
        <v>5</v>
      </c>
      <c r="C187" s="5">
        <v>218611</v>
      </c>
      <c r="D187" s="5">
        <v>218611</v>
      </c>
      <c r="E187" s="5">
        <v>218611</v>
      </c>
      <c r="F187" s="89">
        <v>7500</v>
      </c>
      <c r="G187" s="6">
        <v>7500</v>
      </c>
    </row>
    <row r="188" spans="1:7" x14ac:dyDescent="0.25">
      <c r="A188" s="51">
        <v>3235</v>
      </c>
      <c r="B188" s="19" t="s">
        <v>38</v>
      </c>
      <c r="C188" s="5">
        <v>165000</v>
      </c>
      <c r="D188" s="5">
        <v>165000</v>
      </c>
      <c r="E188" s="5">
        <v>165000</v>
      </c>
      <c r="F188" s="89">
        <v>3000</v>
      </c>
      <c r="G188" s="6">
        <v>3000</v>
      </c>
    </row>
    <row r="189" spans="1:7" x14ac:dyDescent="0.25">
      <c r="A189" s="2">
        <v>3237</v>
      </c>
      <c r="B189" s="19" t="s">
        <v>6</v>
      </c>
      <c r="C189" s="5">
        <v>364356</v>
      </c>
      <c r="D189" s="5">
        <v>364356</v>
      </c>
      <c r="E189" s="5">
        <v>364356</v>
      </c>
      <c r="F189" s="89">
        <v>75000</v>
      </c>
      <c r="G189" s="6">
        <v>75000</v>
      </c>
    </row>
    <row r="190" spans="1:7" x14ac:dyDescent="0.25">
      <c r="A190" s="2">
        <v>3239</v>
      </c>
      <c r="B190" s="19" t="s">
        <v>7</v>
      </c>
      <c r="C190" s="5">
        <v>298983</v>
      </c>
      <c r="D190" s="5">
        <v>298983</v>
      </c>
      <c r="E190" s="5">
        <v>298983</v>
      </c>
      <c r="F190" s="89">
        <v>7500</v>
      </c>
      <c r="G190" s="6">
        <v>7500</v>
      </c>
    </row>
    <row r="191" spans="1:7" ht="24" customHeight="1" x14ac:dyDescent="0.25">
      <c r="A191" s="29">
        <v>42</v>
      </c>
      <c r="B191" s="17" t="s">
        <v>15</v>
      </c>
      <c r="C191" s="65">
        <f t="shared" ref="C191:G191" si="147">C192</f>
        <v>688354</v>
      </c>
      <c r="D191" s="65">
        <f t="shared" si="147"/>
        <v>2413500</v>
      </c>
      <c r="E191" s="65">
        <f t="shared" si="147"/>
        <v>2413500</v>
      </c>
      <c r="F191" s="86">
        <f t="shared" si="147"/>
        <v>13500</v>
      </c>
      <c r="G191" s="120">
        <f t="shared" si="147"/>
        <v>13500</v>
      </c>
    </row>
    <row r="192" spans="1:7" x14ac:dyDescent="0.25">
      <c r="A192" s="28">
        <v>422</v>
      </c>
      <c r="B192" s="18" t="s">
        <v>31</v>
      </c>
      <c r="C192" s="68">
        <f t="shared" ref="C192" si="148">SUM(C193:C194)</f>
        <v>688354</v>
      </c>
      <c r="D192" s="68">
        <f t="shared" ref="D192:F192" si="149">SUM(D193:D194)</f>
        <v>2413500</v>
      </c>
      <c r="E192" s="68">
        <f t="shared" si="149"/>
        <v>2413500</v>
      </c>
      <c r="F192" s="85">
        <f t="shared" si="149"/>
        <v>13500</v>
      </c>
      <c r="G192" s="83">
        <f t="shared" ref="G192" si="150">SUM(G193:G194)</f>
        <v>13500</v>
      </c>
    </row>
    <row r="193" spans="1:7" x14ac:dyDescent="0.25">
      <c r="A193" s="2">
        <v>4221</v>
      </c>
      <c r="B193" s="19" t="s">
        <v>36</v>
      </c>
      <c r="C193" s="5">
        <v>13500</v>
      </c>
      <c r="D193" s="5">
        <v>13500</v>
      </c>
      <c r="E193" s="5">
        <v>13500</v>
      </c>
      <c r="F193" s="89">
        <v>13500</v>
      </c>
      <c r="G193" s="6">
        <v>13500</v>
      </c>
    </row>
    <row r="194" spans="1:7" ht="15.75" customHeight="1" x14ac:dyDescent="0.25">
      <c r="A194" s="2">
        <v>4224</v>
      </c>
      <c r="B194" s="19" t="s">
        <v>32</v>
      </c>
      <c r="C194" s="5">
        <v>674854</v>
      </c>
      <c r="D194" s="5">
        <v>2400000</v>
      </c>
      <c r="E194" s="5">
        <v>2400000</v>
      </c>
      <c r="F194" s="89">
        <v>0</v>
      </c>
      <c r="G194" s="6">
        <v>0</v>
      </c>
    </row>
    <row r="195" spans="1:7" x14ac:dyDescent="0.25">
      <c r="A195" s="30">
        <v>561</v>
      </c>
      <c r="B195" s="16" t="s">
        <v>41</v>
      </c>
      <c r="C195" s="61">
        <f t="shared" ref="C195" si="151">C196+C203+C215</f>
        <v>12727534</v>
      </c>
      <c r="D195" s="61">
        <f t="shared" ref="D195:F195" si="152">D196+D203+D215</f>
        <v>22503368</v>
      </c>
      <c r="E195" s="61">
        <f t="shared" si="152"/>
        <v>22503368</v>
      </c>
      <c r="F195" s="94">
        <f t="shared" si="152"/>
        <v>911060</v>
      </c>
      <c r="G195" s="119">
        <f t="shared" ref="G195" si="153">G196+G203+G215</f>
        <v>911060</v>
      </c>
    </row>
    <row r="196" spans="1:7" x14ac:dyDescent="0.25">
      <c r="A196" s="29">
        <v>31</v>
      </c>
      <c r="B196" s="17" t="s">
        <v>21</v>
      </c>
      <c r="C196" s="65">
        <f t="shared" ref="C196" si="154">C197+C199+C201</f>
        <v>559590</v>
      </c>
      <c r="D196" s="65">
        <f t="shared" ref="D196:F196" si="155">D197+D199+D201</f>
        <v>559590</v>
      </c>
      <c r="E196" s="65">
        <f t="shared" si="155"/>
        <v>559590</v>
      </c>
      <c r="F196" s="86">
        <f t="shared" si="155"/>
        <v>176240</v>
      </c>
      <c r="G196" s="120">
        <f t="shared" ref="G196" si="156">G197+G199+G201</f>
        <v>176240</v>
      </c>
    </row>
    <row r="197" spans="1:7" x14ac:dyDescent="0.25">
      <c r="A197" s="28">
        <v>311</v>
      </c>
      <c r="B197" s="18" t="s">
        <v>22</v>
      </c>
      <c r="C197" s="68">
        <f t="shared" ref="C197:G197" si="157">C198</f>
        <v>474863</v>
      </c>
      <c r="D197" s="68">
        <f t="shared" si="157"/>
        <v>474863</v>
      </c>
      <c r="E197" s="68">
        <f t="shared" si="157"/>
        <v>474863</v>
      </c>
      <c r="F197" s="85">
        <f t="shared" si="157"/>
        <v>149400</v>
      </c>
      <c r="G197" s="83">
        <f t="shared" si="157"/>
        <v>149400</v>
      </c>
    </row>
    <row r="198" spans="1:7" x14ac:dyDescent="0.25">
      <c r="A198" s="2">
        <v>3111</v>
      </c>
      <c r="B198" s="19" t="s">
        <v>23</v>
      </c>
      <c r="C198" s="5">
        <v>474863</v>
      </c>
      <c r="D198" s="5">
        <v>474863</v>
      </c>
      <c r="E198" s="5">
        <v>474863</v>
      </c>
      <c r="F198" s="89">
        <v>149400</v>
      </c>
      <c r="G198" s="6">
        <v>149400</v>
      </c>
    </row>
    <row r="199" spans="1:7" x14ac:dyDescent="0.25">
      <c r="A199" s="28">
        <v>312</v>
      </c>
      <c r="B199" s="18" t="s">
        <v>37</v>
      </c>
      <c r="C199" s="68">
        <f t="shared" ref="C199:G199" si="158">C200</f>
        <v>6375</v>
      </c>
      <c r="D199" s="68">
        <f t="shared" si="158"/>
        <v>6375</v>
      </c>
      <c r="E199" s="68">
        <f t="shared" si="158"/>
        <v>6375</v>
      </c>
      <c r="F199" s="85">
        <f t="shared" si="158"/>
        <v>2190</v>
      </c>
      <c r="G199" s="83">
        <f t="shared" si="158"/>
        <v>2190</v>
      </c>
    </row>
    <row r="200" spans="1:7" x14ac:dyDescent="0.25">
      <c r="A200" s="2">
        <v>3121</v>
      </c>
      <c r="B200" s="19" t="s">
        <v>37</v>
      </c>
      <c r="C200" s="5">
        <v>6375</v>
      </c>
      <c r="D200" s="5">
        <v>6375</v>
      </c>
      <c r="E200" s="5">
        <v>6375</v>
      </c>
      <c r="F200" s="89">
        <v>2190</v>
      </c>
      <c r="G200" s="6">
        <v>2190</v>
      </c>
    </row>
    <row r="201" spans="1:7" x14ac:dyDescent="0.25">
      <c r="A201" s="28">
        <v>313</v>
      </c>
      <c r="B201" s="18" t="s">
        <v>25</v>
      </c>
      <c r="C201" s="68">
        <f>C202</f>
        <v>78352</v>
      </c>
      <c r="D201" s="68">
        <f>D202</f>
        <v>78352</v>
      </c>
      <c r="E201" s="68">
        <f t="shared" ref="E201:G201" si="159">E202</f>
        <v>78352</v>
      </c>
      <c r="F201" s="85">
        <f t="shared" si="159"/>
        <v>24650</v>
      </c>
      <c r="G201" s="83">
        <f t="shared" si="159"/>
        <v>24650</v>
      </c>
    </row>
    <row r="202" spans="1:7" ht="13.5" customHeight="1" x14ac:dyDescent="0.25">
      <c r="A202" s="2">
        <v>3132</v>
      </c>
      <c r="B202" s="19" t="s">
        <v>26</v>
      </c>
      <c r="C202" s="5">
        <v>78352</v>
      </c>
      <c r="D202" s="5">
        <v>78352</v>
      </c>
      <c r="E202" s="5">
        <v>78352</v>
      </c>
      <c r="F202" s="89">
        <v>24650</v>
      </c>
      <c r="G202" s="6">
        <v>24650</v>
      </c>
    </row>
    <row r="203" spans="1:7" x14ac:dyDescent="0.25">
      <c r="A203" s="29">
        <v>32</v>
      </c>
      <c r="B203" s="17" t="s">
        <v>2</v>
      </c>
      <c r="C203" s="65">
        <f t="shared" ref="C203" si="160">C204+C208+C210</f>
        <v>8267278</v>
      </c>
      <c r="D203" s="65">
        <f t="shared" ref="D203:F203" si="161">D204+D208+D210</f>
        <v>8267278</v>
      </c>
      <c r="E203" s="65">
        <f t="shared" si="161"/>
        <v>8267278</v>
      </c>
      <c r="F203" s="86">
        <f t="shared" si="161"/>
        <v>658320</v>
      </c>
      <c r="G203" s="120">
        <f t="shared" ref="G203" si="162">G204+G208+G210</f>
        <v>658320</v>
      </c>
    </row>
    <row r="204" spans="1:7" ht="12.75" customHeight="1" x14ac:dyDescent="0.25">
      <c r="A204" s="28">
        <v>321</v>
      </c>
      <c r="B204" s="18" t="s">
        <v>12</v>
      </c>
      <c r="C204" s="68">
        <f t="shared" ref="C204" si="163">SUM(C205:C207)</f>
        <v>2030344</v>
      </c>
      <c r="D204" s="68">
        <f t="shared" ref="D204:F204" si="164">SUM(D205:D207)</f>
        <v>2030344</v>
      </c>
      <c r="E204" s="68">
        <f t="shared" si="164"/>
        <v>2030344</v>
      </c>
      <c r="F204" s="85">
        <f t="shared" si="164"/>
        <v>88820</v>
      </c>
      <c r="G204" s="83">
        <f t="shared" ref="G204" si="165">SUM(G205:G207)</f>
        <v>88820</v>
      </c>
    </row>
    <row r="205" spans="1:7" x14ac:dyDescent="0.25">
      <c r="A205" s="2">
        <v>3211</v>
      </c>
      <c r="B205" s="20" t="s">
        <v>13</v>
      </c>
      <c r="C205" s="69">
        <v>1797920</v>
      </c>
      <c r="D205" s="69">
        <v>1797920</v>
      </c>
      <c r="E205" s="69">
        <v>1797920</v>
      </c>
      <c r="F205" s="87">
        <v>42500</v>
      </c>
      <c r="G205" s="112">
        <v>42500</v>
      </c>
    </row>
    <row r="206" spans="1:7" ht="22.5" x14ac:dyDescent="0.25">
      <c r="A206" s="2">
        <v>3212</v>
      </c>
      <c r="B206" s="20" t="s">
        <v>27</v>
      </c>
      <c r="C206" s="69">
        <v>8874</v>
      </c>
      <c r="D206" s="69">
        <v>8874</v>
      </c>
      <c r="E206" s="69">
        <v>8874</v>
      </c>
      <c r="F206" s="87">
        <v>3820</v>
      </c>
      <c r="G206" s="112">
        <v>3820</v>
      </c>
    </row>
    <row r="207" spans="1:7" ht="15" customHeight="1" x14ac:dyDescent="0.25">
      <c r="A207" s="2">
        <v>3213</v>
      </c>
      <c r="B207" s="20" t="s">
        <v>35</v>
      </c>
      <c r="C207" s="69">
        <v>223550</v>
      </c>
      <c r="D207" s="69">
        <v>223550</v>
      </c>
      <c r="E207" s="69">
        <v>223550</v>
      </c>
      <c r="F207" s="87">
        <v>42500</v>
      </c>
      <c r="G207" s="112">
        <v>42500</v>
      </c>
    </row>
    <row r="208" spans="1:7" ht="15" customHeight="1" x14ac:dyDescent="0.25">
      <c r="A208" s="28">
        <v>322</v>
      </c>
      <c r="B208" s="18" t="s">
        <v>19</v>
      </c>
      <c r="C208" s="68">
        <f t="shared" ref="C208:G208" si="166">SUM(C209)</f>
        <v>304212</v>
      </c>
      <c r="D208" s="68">
        <f t="shared" si="166"/>
        <v>304212</v>
      </c>
      <c r="E208" s="68">
        <f t="shared" si="166"/>
        <v>304212</v>
      </c>
      <c r="F208" s="85">
        <f t="shared" si="166"/>
        <v>42500</v>
      </c>
      <c r="G208" s="83">
        <f t="shared" si="166"/>
        <v>42500</v>
      </c>
    </row>
    <row r="209" spans="1:8" x14ac:dyDescent="0.25">
      <c r="A209" s="2">
        <v>3222</v>
      </c>
      <c r="B209" s="20" t="s">
        <v>44</v>
      </c>
      <c r="C209" s="69">
        <v>304212</v>
      </c>
      <c r="D209" s="69">
        <v>304212</v>
      </c>
      <c r="E209" s="69">
        <v>304212</v>
      </c>
      <c r="F209" s="87">
        <v>42500</v>
      </c>
      <c r="G209" s="112">
        <v>42500</v>
      </c>
    </row>
    <row r="210" spans="1:8" x14ac:dyDescent="0.25">
      <c r="A210" s="28">
        <v>323</v>
      </c>
      <c r="B210" s="18" t="s">
        <v>3</v>
      </c>
      <c r="C210" s="68">
        <f t="shared" ref="C210" si="167">SUM(C211:C214)</f>
        <v>5932722</v>
      </c>
      <c r="D210" s="68">
        <f t="shared" ref="D210:F210" si="168">SUM(D211:D214)</f>
        <v>5932722</v>
      </c>
      <c r="E210" s="68">
        <f t="shared" si="168"/>
        <v>5932722</v>
      </c>
      <c r="F210" s="85">
        <f t="shared" si="168"/>
        <v>527000</v>
      </c>
      <c r="G210" s="83">
        <f t="shared" ref="G210" si="169">SUM(G211:G214)</f>
        <v>527000</v>
      </c>
    </row>
    <row r="211" spans="1:8" ht="15" customHeight="1" x14ac:dyDescent="0.25">
      <c r="A211" s="2">
        <v>3233</v>
      </c>
      <c r="B211" s="20" t="s">
        <v>5</v>
      </c>
      <c r="C211" s="69">
        <v>1238798</v>
      </c>
      <c r="D211" s="69">
        <v>1238798</v>
      </c>
      <c r="E211" s="69">
        <v>1238798</v>
      </c>
      <c r="F211" s="87">
        <v>42500</v>
      </c>
      <c r="G211" s="112">
        <v>42500</v>
      </c>
    </row>
    <row r="212" spans="1:8" x14ac:dyDescent="0.25">
      <c r="A212" s="51">
        <v>3235</v>
      </c>
      <c r="B212" s="20" t="s">
        <v>38</v>
      </c>
      <c r="C212" s="69">
        <v>935000</v>
      </c>
      <c r="D212" s="69">
        <v>935000</v>
      </c>
      <c r="E212" s="69">
        <v>935000</v>
      </c>
      <c r="F212" s="87">
        <v>17000</v>
      </c>
      <c r="G212" s="112">
        <v>17000</v>
      </c>
    </row>
    <row r="213" spans="1:8" x14ac:dyDescent="0.25">
      <c r="A213" s="2">
        <v>3237</v>
      </c>
      <c r="B213" s="20" t="s">
        <v>6</v>
      </c>
      <c r="C213" s="69">
        <v>2064684</v>
      </c>
      <c r="D213" s="69">
        <v>2064684</v>
      </c>
      <c r="E213" s="69">
        <v>2064684</v>
      </c>
      <c r="F213" s="87">
        <v>425000</v>
      </c>
      <c r="G213" s="112">
        <v>425000</v>
      </c>
    </row>
    <row r="214" spans="1:8" x14ac:dyDescent="0.25">
      <c r="A214" s="2">
        <v>3239</v>
      </c>
      <c r="B214" s="20" t="s">
        <v>7</v>
      </c>
      <c r="C214" s="69">
        <v>1694240</v>
      </c>
      <c r="D214" s="69">
        <v>1694240</v>
      </c>
      <c r="E214" s="69">
        <v>1694240</v>
      </c>
      <c r="F214" s="87">
        <v>42500</v>
      </c>
      <c r="G214" s="112">
        <v>42500</v>
      </c>
    </row>
    <row r="215" spans="1:8" ht="22.5" customHeight="1" x14ac:dyDescent="0.25">
      <c r="A215" s="29">
        <v>42</v>
      </c>
      <c r="B215" s="17" t="s">
        <v>15</v>
      </c>
      <c r="C215" s="65">
        <f t="shared" ref="C215:G215" si="170">C216</f>
        <v>3900666</v>
      </c>
      <c r="D215" s="65">
        <f t="shared" si="170"/>
        <v>13676500</v>
      </c>
      <c r="E215" s="65">
        <f t="shared" si="170"/>
        <v>13676500</v>
      </c>
      <c r="F215" s="86">
        <f t="shared" si="170"/>
        <v>76500</v>
      </c>
      <c r="G215" s="120">
        <f t="shared" si="170"/>
        <v>76500</v>
      </c>
    </row>
    <row r="216" spans="1:8" x14ac:dyDescent="0.25">
      <c r="A216" s="28">
        <v>422</v>
      </c>
      <c r="B216" s="18" t="s">
        <v>31</v>
      </c>
      <c r="C216" s="68">
        <f t="shared" ref="C216" si="171">SUM(C217:C218)</f>
        <v>3900666</v>
      </c>
      <c r="D216" s="68">
        <f t="shared" ref="D216:F216" si="172">SUM(D217:D218)</f>
        <v>13676500</v>
      </c>
      <c r="E216" s="68">
        <f t="shared" si="172"/>
        <v>13676500</v>
      </c>
      <c r="F216" s="85">
        <f t="shared" si="172"/>
        <v>76500</v>
      </c>
      <c r="G216" s="83">
        <f t="shared" ref="G216" si="173">SUM(G217:G218)</f>
        <v>76500</v>
      </c>
    </row>
    <row r="217" spans="1:8" x14ac:dyDescent="0.25">
      <c r="A217" s="2">
        <v>4221</v>
      </c>
      <c r="B217" s="20" t="s">
        <v>36</v>
      </c>
      <c r="C217" s="69">
        <v>76500</v>
      </c>
      <c r="D217" s="69">
        <v>76500</v>
      </c>
      <c r="E217" s="69">
        <v>76500</v>
      </c>
      <c r="F217" s="87">
        <v>76500</v>
      </c>
      <c r="G217" s="112">
        <v>76500</v>
      </c>
    </row>
    <row r="218" spans="1:8" ht="15" customHeight="1" x14ac:dyDescent="0.25">
      <c r="A218" s="2">
        <v>4224</v>
      </c>
      <c r="B218" s="20" t="s">
        <v>32</v>
      </c>
      <c r="C218" s="69">
        <v>3824166</v>
      </c>
      <c r="D218" s="69">
        <v>13600000</v>
      </c>
      <c r="E218" s="69">
        <v>13600000</v>
      </c>
      <c r="F218" s="87">
        <v>0</v>
      </c>
      <c r="G218" s="112">
        <v>0</v>
      </c>
    </row>
    <row r="219" spans="1:8" ht="24.75" customHeight="1" x14ac:dyDescent="0.25">
      <c r="A219" s="31">
        <v>3605</v>
      </c>
      <c r="B219" s="14" t="s">
        <v>67</v>
      </c>
      <c r="C219" s="59">
        <f>C220+C362+C381</f>
        <v>1253635051</v>
      </c>
      <c r="D219" s="59">
        <f>D220+D362+D381</f>
        <v>1258462828</v>
      </c>
      <c r="E219" s="59">
        <f>E220+E362+E381</f>
        <v>1398203841</v>
      </c>
      <c r="F219" s="97">
        <f>F220+F362+F381</f>
        <v>1493453353</v>
      </c>
      <c r="G219" s="117">
        <f>G220+G362+G381</f>
        <v>1602243531</v>
      </c>
      <c r="H219" s="132">
        <f t="shared" ref="H219:H229" si="174">G219-F219</f>
        <v>108790178</v>
      </c>
    </row>
    <row r="220" spans="1:8" ht="17.25" customHeight="1" x14ac:dyDescent="0.25">
      <c r="A220" s="27" t="s">
        <v>85</v>
      </c>
      <c r="B220" s="26" t="s">
        <v>47</v>
      </c>
      <c r="C220" s="60">
        <f>C221+C230+C271+C320+C337</f>
        <v>1251690971</v>
      </c>
      <c r="D220" s="60">
        <f t="shared" ref="D220:F220" si="175">D221+D230+D271+D320+D337</f>
        <v>1256150807</v>
      </c>
      <c r="E220" s="60">
        <f t="shared" si="175"/>
        <v>1395891820</v>
      </c>
      <c r="F220" s="93">
        <f t="shared" si="175"/>
        <v>1489732241</v>
      </c>
      <c r="G220" s="128">
        <v>1598522419</v>
      </c>
      <c r="H220" s="132">
        <f t="shared" si="174"/>
        <v>108790178</v>
      </c>
    </row>
    <row r="221" spans="1:8" ht="15" customHeight="1" x14ac:dyDescent="0.25">
      <c r="A221" s="30">
        <v>11</v>
      </c>
      <c r="B221" s="16" t="s">
        <v>1</v>
      </c>
      <c r="C221" s="61">
        <f>C222+C227</f>
        <v>0</v>
      </c>
      <c r="D221" s="61">
        <f>D222+D227</f>
        <v>0</v>
      </c>
      <c r="E221" s="61">
        <f t="shared" ref="E221:F221" si="176">E222+E227</f>
        <v>139741013</v>
      </c>
      <c r="F221" s="94">
        <f t="shared" si="176"/>
        <v>140642748</v>
      </c>
      <c r="G221" s="129">
        <v>249432926</v>
      </c>
      <c r="H221" s="132">
        <f t="shared" si="174"/>
        <v>108790178</v>
      </c>
    </row>
    <row r="222" spans="1:8" ht="15" customHeight="1" x14ac:dyDescent="0.25">
      <c r="A222" s="29">
        <v>31</v>
      </c>
      <c r="B222" s="17" t="s">
        <v>21</v>
      </c>
      <c r="C222" s="65">
        <f>C223+C225</f>
        <v>0</v>
      </c>
      <c r="D222" s="65">
        <f>D223+D225</f>
        <v>0</v>
      </c>
      <c r="E222" s="65">
        <f t="shared" ref="E222:G222" si="177">E223+E225</f>
        <v>12328723</v>
      </c>
      <c r="F222" s="86">
        <f t="shared" si="177"/>
        <v>12328723</v>
      </c>
      <c r="G222" s="120">
        <f t="shared" si="177"/>
        <v>14674906</v>
      </c>
      <c r="H222" s="132">
        <f t="shared" si="174"/>
        <v>2346183</v>
      </c>
    </row>
    <row r="223" spans="1:8" ht="15" customHeight="1" x14ac:dyDescent="0.25">
      <c r="A223" s="28">
        <v>311</v>
      </c>
      <c r="B223" s="18" t="s">
        <v>22</v>
      </c>
      <c r="C223" s="68">
        <f>C224</f>
        <v>0</v>
      </c>
      <c r="D223" s="68">
        <f>D224</f>
        <v>0</v>
      </c>
      <c r="E223" s="68">
        <f t="shared" ref="E223:F223" si="178">E224</f>
        <v>10692842</v>
      </c>
      <c r="F223" s="85">
        <f t="shared" si="178"/>
        <v>10692842</v>
      </c>
      <c r="G223" s="130">
        <f>G224</f>
        <v>12706733</v>
      </c>
      <c r="H223" s="132">
        <f t="shared" si="174"/>
        <v>2013891</v>
      </c>
    </row>
    <row r="224" spans="1:8" ht="15" customHeight="1" x14ac:dyDescent="0.25">
      <c r="A224" s="35">
        <v>3111</v>
      </c>
      <c r="B224" s="19" t="s">
        <v>23</v>
      </c>
      <c r="C224" s="76">
        <v>0</v>
      </c>
      <c r="D224" s="76">
        <v>0</v>
      </c>
      <c r="E224" s="76">
        <v>10692842</v>
      </c>
      <c r="F224" s="84">
        <v>10692842</v>
      </c>
      <c r="G224" s="111">
        <v>12706733</v>
      </c>
      <c r="H224" s="132">
        <f t="shared" si="174"/>
        <v>2013891</v>
      </c>
    </row>
    <row r="225" spans="1:10" ht="15" customHeight="1" x14ac:dyDescent="0.25">
      <c r="A225" s="28">
        <v>313</v>
      </c>
      <c r="B225" s="18" t="s">
        <v>25</v>
      </c>
      <c r="C225" s="68">
        <f>C226</f>
        <v>0</v>
      </c>
      <c r="D225" s="68">
        <f>D226</f>
        <v>0</v>
      </c>
      <c r="E225" s="68">
        <f t="shared" ref="E225:G225" si="179">E226</f>
        <v>1635881</v>
      </c>
      <c r="F225" s="85">
        <f t="shared" si="179"/>
        <v>1635881</v>
      </c>
      <c r="G225" s="83">
        <f t="shared" si="179"/>
        <v>1968173</v>
      </c>
      <c r="H225" s="132">
        <f t="shared" si="174"/>
        <v>332292</v>
      </c>
    </row>
    <row r="226" spans="1:10" ht="15" customHeight="1" x14ac:dyDescent="0.25">
      <c r="A226" s="2">
        <v>3132</v>
      </c>
      <c r="B226" s="19" t="s">
        <v>26</v>
      </c>
      <c r="C226" s="76">
        <v>0</v>
      </c>
      <c r="D226" s="76">
        <v>0</v>
      </c>
      <c r="E226" s="76">
        <v>1635881</v>
      </c>
      <c r="F226" s="84">
        <v>1635881</v>
      </c>
      <c r="G226" s="111">
        <v>1968173</v>
      </c>
      <c r="H226" s="132">
        <f t="shared" si="174"/>
        <v>332292</v>
      </c>
    </row>
    <row r="227" spans="1:10" x14ac:dyDescent="0.25">
      <c r="A227" s="29">
        <v>32</v>
      </c>
      <c r="B227" s="17" t="s">
        <v>2</v>
      </c>
      <c r="C227" s="65">
        <f t="shared" ref="C227:D228" si="180">C228</f>
        <v>0</v>
      </c>
      <c r="D227" s="65">
        <f t="shared" si="180"/>
        <v>0</v>
      </c>
      <c r="E227" s="65">
        <f t="shared" ref="E227:G228" si="181">E228</f>
        <v>127412290</v>
      </c>
      <c r="F227" s="86">
        <f t="shared" si="181"/>
        <v>128314025</v>
      </c>
      <c r="G227" s="120">
        <f t="shared" si="181"/>
        <v>234758020</v>
      </c>
      <c r="H227" s="132">
        <f t="shared" si="174"/>
        <v>106443995</v>
      </c>
      <c r="J227" s="131"/>
    </row>
    <row r="228" spans="1:10" ht="15" customHeight="1" x14ac:dyDescent="0.25">
      <c r="A228" s="28">
        <v>322</v>
      </c>
      <c r="B228" s="18" t="s">
        <v>19</v>
      </c>
      <c r="C228" s="68">
        <f t="shared" si="180"/>
        <v>0</v>
      </c>
      <c r="D228" s="68">
        <f t="shared" si="180"/>
        <v>0</v>
      </c>
      <c r="E228" s="68">
        <f t="shared" si="181"/>
        <v>127412290</v>
      </c>
      <c r="F228" s="85">
        <f>F229</f>
        <v>128314025</v>
      </c>
      <c r="G228" s="83">
        <f>G229</f>
        <v>234758020</v>
      </c>
      <c r="H228" s="132">
        <f t="shared" si="174"/>
        <v>106443995</v>
      </c>
    </row>
    <row r="229" spans="1:10" x14ac:dyDescent="0.25">
      <c r="A229" s="51">
        <v>3222</v>
      </c>
      <c r="B229" s="20" t="s">
        <v>44</v>
      </c>
      <c r="C229" s="69">
        <v>0</v>
      </c>
      <c r="D229" s="69">
        <v>0</v>
      </c>
      <c r="E229" s="69">
        <v>127412290</v>
      </c>
      <c r="F229" s="87">
        <v>128314025</v>
      </c>
      <c r="G229" s="112">
        <v>234758020</v>
      </c>
      <c r="H229" s="132">
        <f t="shared" si="174"/>
        <v>106443995</v>
      </c>
    </row>
    <row r="230" spans="1:10" x14ac:dyDescent="0.25">
      <c r="A230" s="30">
        <v>31</v>
      </c>
      <c r="B230" s="16" t="s">
        <v>34</v>
      </c>
      <c r="C230" s="61">
        <f>C231+C263+C268</f>
        <v>9719000</v>
      </c>
      <c r="D230" s="61">
        <f t="shared" ref="D230:F230" si="182">D231+D263+D268</f>
        <v>9742690</v>
      </c>
      <c r="E230" s="61">
        <f t="shared" si="182"/>
        <v>9742690</v>
      </c>
      <c r="F230" s="94">
        <f t="shared" si="182"/>
        <v>9774767</v>
      </c>
      <c r="G230" s="119">
        <f t="shared" ref="G230" si="183">G231+G263+G268</f>
        <v>9774767</v>
      </c>
      <c r="H230" s="132"/>
    </row>
    <row r="231" spans="1:10" x14ac:dyDescent="0.25">
      <c r="A231" s="29">
        <v>32</v>
      </c>
      <c r="B231" s="17" t="s">
        <v>2</v>
      </c>
      <c r="C231" s="65">
        <f t="shared" ref="C231" si="184">C232+C237+C243+C253+C255</f>
        <v>9597000</v>
      </c>
      <c r="D231" s="65">
        <f t="shared" ref="D231:F231" si="185">D232+D237+D243+D253+D255</f>
        <v>9620690</v>
      </c>
      <c r="E231" s="65">
        <f t="shared" si="185"/>
        <v>9620690</v>
      </c>
      <c r="F231" s="86">
        <f t="shared" si="185"/>
        <v>9652767</v>
      </c>
      <c r="G231" s="120">
        <f t="shared" ref="G231" si="186">G232+G237+G243+G253+G255</f>
        <v>9652767</v>
      </c>
    </row>
    <row r="232" spans="1:10" ht="15" customHeight="1" x14ac:dyDescent="0.25">
      <c r="A232" s="28">
        <v>321</v>
      </c>
      <c r="B232" s="18" t="s">
        <v>12</v>
      </c>
      <c r="C232" s="68">
        <f t="shared" ref="C232" si="187">SUM(C233:C236)</f>
        <v>421000</v>
      </c>
      <c r="D232" s="68">
        <f t="shared" ref="D232:F232" si="188">SUM(D233:D236)</f>
        <v>421000</v>
      </c>
      <c r="E232" s="68">
        <f t="shared" si="188"/>
        <v>421000</v>
      </c>
      <c r="F232" s="85">
        <f t="shared" si="188"/>
        <v>434000</v>
      </c>
      <c r="G232" s="83">
        <f t="shared" ref="G232" si="189">SUM(G233:G236)</f>
        <v>434000</v>
      </c>
    </row>
    <row r="233" spans="1:10" x14ac:dyDescent="0.25">
      <c r="A233" s="2">
        <v>3211</v>
      </c>
      <c r="B233" s="20" t="s">
        <v>13</v>
      </c>
      <c r="C233" s="69">
        <v>100000</v>
      </c>
      <c r="D233" s="69">
        <v>100000</v>
      </c>
      <c r="E233" s="69">
        <v>100000</v>
      </c>
      <c r="F233" s="87">
        <v>113000</v>
      </c>
      <c r="G233" s="112">
        <v>113000</v>
      </c>
    </row>
    <row r="234" spans="1:10" ht="22.5" x14ac:dyDescent="0.25">
      <c r="A234" s="2">
        <v>3212</v>
      </c>
      <c r="B234" s="20" t="s">
        <v>27</v>
      </c>
      <c r="C234" s="69">
        <v>20000</v>
      </c>
      <c r="D234" s="69">
        <v>20000</v>
      </c>
      <c r="E234" s="69">
        <v>20000</v>
      </c>
      <c r="F234" s="87">
        <v>20000</v>
      </c>
      <c r="G234" s="112">
        <v>20000</v>
      </c>
    </row>
    <row r="235" spans="1:10" ht="15" customHeight="1" x14ac:dyDescent="0.25">
      <c r="A235" s="2">
        <v>3213</v>
      </c>
      <c r="B235" s="20" t="s">
        <v>35</v>
      </c>
      <c r="C235" s="69">
        <v>300000</v>
      </c>
      <c r="D235" s="69">
        <v>300000</v>
      </c>
      <c r="E235" s="69">
        <v>300000</v>
      </c>
      <c r="F235" s="87">
        <v>300000</v>
      </c>
      <c r="G235" s="112">
        <v>300000</v>
      </c>
    </row>
    <row r="236" spans="1:10" ht="15" customHeight="1" x14ac:dyDescent="0.25">
      <c r="A236" s="2">
        <v>3214</v>
      </c>
      <c r="B236" s="20" t="s">
        <v>48</v>
      </c>
      <c r="C236" s="69">
        <v>1000</v>
      </c>
      <c r="D236" s="69">
        <v>1000</v>
      </c>
      <c r="E236" s="69">
        <v>1000</v>
      </c>
      <c r="F236" s="87">
        <v>1000</v>
      </c>
      <c r="G236" s="112">
        <v>1000</v>
      </c>
    </row>
    <row r="237" spans="1:10" ht="15" customHeight="1" x14ac:dyDescent="0.25">
      <c r="A237" s="28">
        <v>322</v>
      </c>
      <c r="B237" s="18" t="s">
        <v>19</v>
      </c>
      <c r="C237" s="68">
        <f t="shared" ref="C237" si="190">SUM(C238:C242)</f>
        <v>5492000</v>
      </c>
      <c r="D237" s="68">
        <f t="shared" ref="D237:F237" si="191">SUM(D238:D242)</f>
        <v>5492000</v>
      </c>
      <c r="E237" s="68">
        <f t="shared" si="191"/>
        <v>5492000</v>
      </c>
      <c r="F237" s="85">
        <f t="shared" si="191"/>
        <v>5492000</v>
      </c>
      <c r="G237" s="83">
        <f t="shared" ref="G237" si="192">SUM(G238:G242)</f>
        <v>5492000</v>
      </c>
    </row>
    <row r="238" spans="1:10" ht="15" customHeight="1" x14ac:dyDescent="0.25">
      <c r="A238" s="2">
        <v>3221</v>
      </c>
      <c r="B238" s="20" t="s">
        <v>20</v>
      </c>
      <c r="C238" s="69">
        <v>215000</v>
      </c>
      <c r="D238" s="69">
        <v>215000</v>
      </c>
      <c r="E238" s="69">
        <v>215000</v>
      </c>
      <c r="F238" s="87">
        <v>215000</v>
      </c>
      <c r="G238" s="112">
        <v>215000</v>
      </c>
    </row>
    <row r="239" spans="1:10" ht="15" customHeight="1" x14ac:dyDescent="0.25">
      <c r="A239" s="2">
        <v>3222</v>
      </c>
      <c r="B239" s="20" t="s">
        <v>44</v>
      </c>
      <c r="C239" s="69">
        <v>710000</v>
      </c>
      <c r="D239" s="69">
        <v>710000</v>
      </c>
      <c r="E239" s="69">
        <v>710000</v>
      </c>
      <c r="F239" s="87">
        <v>710000</v>
      </c>
      <c r="G239" s="112">
        <v>710000</v>
      </c>
    </row>
    <row r="240" spans="1:10" ht="15" customHeight="1" x14ac:dyDescent="0.25">
      <c r="A240" s="2">
        <v>3223</v>
      </c>
      <c r="B240" s="20" t="s">
        <v>49</v>
      </c>
      <c r="C240" s="69">
        <v>4367000</v>
      </c>
      <c r="D240" s="69">
        <v>4367000</v>
      </c>
      <c r="E240" s="69">
        <v>4367000</v>
      </c>
      <c r="F240" s="87">
        <v>4367000</v>
      </c>
      <c r="G240" s="112">
        <v>4367000</v>
      </c>
    </row>
    <row r="241" spans="1:7" ht="22.5" x14ac:dyDescent="0.25">
      <c r="A241" s="2">
        <v>3224</v>
      </c>
      <c r="B241" s="20" t="s">
        <v>50</v>
      </c>
      <c r="C241" s="69">
        <v>100000</v>
      </c>
      <c r="D241" s="69">
        <v>100000</v>
      </c>
      <c r="E241" s="69">
        <v>100000</v>
      </c>
      <c r="F241" s="87">
        <v>100000</v>
      </c>
      <c r="G241" s="112">
        <v>100000</v>
      </c>
    </row>
    <row r="242" spans="1:7" ht="15" customHeight="1" x14ac:dyDescent="0.25">
      <c r="A242" s="2">
        <v>3225</v>
      </c>
      <c r="B242" s="20" t="s">
        <v>45</v>
      </c>
      <c r="C242" s="69">
        <v>100000</v>
      </c>
      <c r="D242" s="69">
        <v>100000</v>
      </c>
      <c r="E242" s="69">
        <v>100000</v>
      </c>
      <c r="F242" s="87">
        <v>100000</v>
      </c>
      <c r="G242" s="112">
        <v>100000</v>
      </c>
    </row>
    <row r="243" spans="1:7" ht="15" customHeight="1" x14ac:dyDescent="0.25">
      <c r="A243" s="28">
        <v>323</v>
      </c>
      <c r="B243" s="18" t="s">
        <v>3</v>
      </c>
      <c r="C243" s="68">
        <f t="shared" ref="C243" si="193">SUM(C244:C252)</f>
        <v>3457000</v>
      </c>
      <c r="D243" s="68">
        <f t="shared" ref="D243:F243" si="194">SUM(D244:D252)</f>
        <v>3457000</v>
      </c>
      <c r="E243" s="68">
        <f t="shared" si="194"/>
        <v>3457000</v>
      </c>
      <c r="F243" s="85">
        <f t="shared" si="194"/>
        <v>3457000</v>
      </c>
      <c r="G243" s="83">
        <f t="shared" ref="G243" si="195">SUM(G244:G252)</f>
        <v>3457000</v>
      </c>
    </row>
    <row r="244" spans="1:7" ht="15" customHeight="1" x14ac:dyDescent="0.25">
      <c r="A244" s="2">
        <v>3231</v>
      </c>
      <c r="B244" s="20" t="s">
        <v>4</v>
      </c>
      <c r="C244" s="69">
        <v>300000</v>
      </c>
      <c r="D244" s="69">
        <v>300000</v>
      </c>
      <c r="E244" s="69">
        <v>300000</v>
      </c>
      <c r="F244" s="87">
        <v>300000</v>
      </c>
      <c r="G244" s="112">
        <v>300000</v>
      </c>
    </row>
    <row r="245" spans="1:7" ht="15" customHeight="1" x14ac:dyDescent="0.25">
      <c r="A245" s="2">
        <v>3232</v>
      </c>
      <c r="B245" s="20" t="s">
        <v>51</v>
      </c>
      <c r="C245" s="69">
        <v>450000</v>
      </c>
      <c r="D245" s="69">
        <v>450000</v>
      </c>
      <c r="E245" s="69">
        <v>450000</v>
      </c>
      <c r="F245" s="87">
        <v>450000</v>
      </c>
      <c r="G245" s="112">
        <v>450000</v>
      </c>
    </row>
    <row r="246" spans="1:7" ht="15" customHeight="1" x14ac:dyDescent="0.25">
      <c r="A246" s="2">
        <v>3233</v>
      </c>
      <c r="B246" s="20" t="s">
        <v>5</v>
      </c>
      <c r="C246" s="69">
        <v>20000</v>
      </c>
      <c r="D246" s="69">
        <v>20000</v>
      </c>
      <c r="E246" s="69">
        <v>20000</v>
      </c>
      <c r="F246" s="87">
        <v>20000</v>
      </c>
      <c r="G246" s="112">
        <v>20000</v>
      </c>
    </row>
    <row r="247" spans="1:7" ht="15" customHeight="1" x14ac:dyDescent="0.25">
      <c r="A247" s="2">
        <v>3234</v>
      </c>
      <c r="B247" s="20" t="s">
        <v>52</v>
      </c>
      <c r="C247" s="69">
        <v>970000</v>
      </c>
      <c r="D247" s="69">
        <v>970000</v>
      </c>
      <c r="E247" s="69">
        <v>970000</v>
      </c>
      <c r="F247" s="87">
        <v>970000</v>
      </c>
      <c r="G247" s="112">
        <v>970000</v>
      </c>
    </row>
    <row r="248" spans="1:7" ht="15" customHeight="1" x14ac:dyDescent="0.25">
      <c r="A248" s="2">
        <v>3235</v>
      </c>
      <c r="B248" s="20" t="s">
        <v>38</v>
      </c>
      <c r="C248" s="69">
        <v>50000</v>
      </c>
      <c r="D248" s="69">
        <v>50000</v>
      </c>
      <c r="E248" s="69">
        <v>50000</v>
      </c>
      <c r="F248" s="87">
        <v>50000</v>
      </c>
      <c r="G248" s="112">
        <v>50000</v>
      </c>
    </row>
    <row r="249" spans="1:7" ht="15" customHeight="1" x14ac:dyDescent="0.25">
      <c r="A249" s="2">
        <v>3236</v>
      </c>
      <c r="B249" s="20" t="s">
        <v>30</v>
      </c>
      <c r="C249" s="69">
        <v>12000</v>
      </c>
      <c r="D249" s="69">
        <v>12000</v>
      </c>
      <c r="E249" s="69">
        <v>12000</v>
      </c>
      <c r="F249" s="87">
        <v>12000</v>
      </c>
      <c r="G249" s="112">
        <v>12000</v>
      </c>
    </row>
    <row r="250" spans="1:7" ht="15" customHeight="1" x14ac:dyDescent="0.25">
      <c r="A250" s="2">
        <v>3237</v>
      </c>
      <c r="B250" s="20" t="s">
        <v>6</v>
      </c>
      <c r="C250" s="69">
        <v>1545000</v>
      </c>
      <c r="D250" s="69">
        <v>1545000</v>
      </c>
      <c r="E250" s="69">
        <v>1545000</v>
      </c>
      <c r="F250" s="87">
        <v>1545000</v>
      </c>
      <c r="G250" s="112">
        <v>1545000</v>
      </c>
    </row>
    <row r="251" spans="1:7" ht="15" customHeight="1" x14ac:dyDescent="0.25">
      <c r="A251" s="2">
        <v>3238</v>
      </c>
      <c r="B251" s="20" t="s">
        <v>28</v>
      </c>
      <c r="C251" s="69">
        <v>20000</v>
      </c>
      <c r="D251" s="69">
        <v>20000</v>
      </c>
      <c r="E251" s="69">
        <v>20000</v>
      </c>
      <c r="F251" s="87">
        <v>20000</v>
      </c>
      <c r="G251" s="112">
        <v>20000</v>
      </c>
    </row>
    <row r="252" spans="1:7" ht="15" customHeight="1" x14ac:dyDescent="0.25">
      <c r="A252" s="2">
        <v>3239</v>
      </c>
      <c r="B252" s="20" t="s">
        <v>7</v>
      </c>
      <c r="C252" s="69">
        <v>90000</v>
      </c>
      <c r="D252" s="69">
        <v>90000</v>
      </c>
      <c r="E252" s="69">
        <v>90000</v>
      </c>
      <c r="F252" s="87">
        <v>90000</v>
      </c>
      <c r="G252" s="112">
        <v>90000</v>
      </c>
    </row>
    <row r="253" spans="1:7" ht="22.5" x14ac:dyDescent="0.25">
      <c r="A253" s="28">
        <v>324</v>
      </c>
      <c r="B253" s="18" t="s">
        <v>8</v>
      </c>
      <c r="C253" s="68">
        <f t="shared" ref="C253" si="196">C254</f>
        <v>5000</v>
      </c>
      <c r="D253" s="68">
        <f t="shared" ref="D253:G253" si="197">D254</f>
        <v>28690</v>
      </c>
      <c r="E253" s="68">
        <f t="shared" si="197"/>
        <v>28690</v>
      </c>
      <c r="F253" s="85">
        <f t="shared" si="197"/>
        <v>32690</v>
      </c>
      <c r="G253" s="83">
        <f t="shared" si="197"/>
        <v>32690</v>
      </c>
    </row>
    <row r="254" spans="1:7" ht="22.5" x14ac:dyDescent="0.25">
      <c r="A254" s="2">
        <v>3241</v>
      </c>
      <c r="B254" s="20" t="s">
        <v>8</v>
      </c>
      <c r="C254" s="69">
        <v>5000</v>
      </c>
      <c r="D254" s="69">
        <v>28690</v>
      </c>
      <c r="E254" s="69">
        <v>28690</v>
      </c>
      <c r="F254" s="87">
        <v>32690</v>
      </c>
      <c r="G254" s="112">
        <v>32690</v>
      </c>
    </row>
    <row r="255" spans="1:7" ht="15" customHeight="1" x14ac:dyDescent="0.25">
      <c r="A255" s="28">
        <v>329</v>
      </c>
      <c r="B255" s="18" t="s">
        <v>9</v>
      </c>
      <c r="C255" s="68">
        <f t="shared" ref="C255" si="198">SUM(C256:C262)</f>
        <v>222000</v>
      </c>
      <c r="D255" s="68">
        <f t="shared" ref="D255:F255" si="199">SUM(D256:D262)</f>
        <v>222000</v>
      </c>
      <c r="E255" s="68">
        <f t="shared" si="199"/>
        <v>222000</v>
      </c>
      <c r="F255" s="85">
        <f t="shared" si="199"/>
        <v>237077</v>
      </c>
      <c r="G255" s="83">
        <f t="shared" ref="G255" si="200">SUM(G256:G262)</f>
        <v>237077</v>
      </c>
    </row>
    <row r="256" spans="1:7" ht="23.25" customHeight="1" x14ac:dyDescent="0.25">
      <c r="A256" s="2">
        <v>3291</v>
      </c>
      <c r="B256" s="20" t="s">
        <v>10</v>
      </c>
      <c r="C256" s="69">
        <v>5000</v>
      </c>
      <c r="D256" s="69">
        <v>5000</v>
      </c>
      <c r="E256" s="69">
        <v>5000</v>
      </c>
      <c r="F256" s="87">
        <v>5000</v>
      </c>
      <c r="G256" s="112">
        <v>5000</v>
      </c>
    </row>
    <row r="257" spans="1:7" x14ac:dyDescent="0.25">
      <c r="A257" s="2">
        <v>3292</v>
      </c>
      <c r="B257" s="20" t="s">
        <v>53</v>
      </c>
      <c r="C257" s="69">
        <v>50000</v>
      </c>
      <c r="D257" s="69">
        <v>50000</v>
      </c>
      <c r="E257" s="69">
        <v>50000</v>
      </c>
      <c r="F257" s="87">
        <v>50000</v>
      </c>
      <c r="G257" s="112">
        <v>50000</v>
      </c>
    </row>
    <row r="258" spans="1:7" x14ac:dyDescent="0.25">
      <c r="A258" s="2">
        <v>3293</v>
      </c>
      <c r="B258" s="20" t="s">
        <v>14</v>
      </c>
      <c r="C258" s="69">
        <v>5000</v>
      </c>
      <c r="D258" s="69">
        <v>5000</v>
      </c>
      <c r="E258" s="69">
        <v>5000</v>
      </c>
      <c r="F258" s="87">
        <v>5000</v>
      </c>
      <c r="G258" s="112">
        <v>5000</v>
      </c>
    </row>
    <row r="259" spans="1:7" x14ac:dyDescent="0.25">
      <c r="A259" s="2">
        <v>3294</v>
      </c>
      <c r="B259" s="20" t="s">
        <v>39</v>
      </c>
      <c r="C259" s="69">
        <v>50000</v>
      </c>
      <c r="D259" s="69">
        <v>50000</v>
      </c>
      <c r="E259" s="69">
        <v>50000</v>
      </c>
      <c r="F259" s="87">
        <v>51000</v>
      </c>
      <c r="G259" s="112">
        <v>51000</v>
      </c>
    </row>
    <row r="260" spans="1:7" x14ac:dyDescent="0.25">
      <c r="A260" s="2">
        <v>3295</v>
      </c>
      <c r="B260" s="20" t="s">
        <v>54</v>
      </c>
      <c r="C260" s="69">
        <v>10000</v>
      </c>
      <c r="D260" s="69">
        <v>10000</v>
      </c>
      <c r="E260" s="69">
        <v>10000</v>
      </c>
      <c r="F260" s="87">
        <v>10000</v>
      </c>
      <c r="G260" s="112">
        <v>10000</v>
      </c>
    </row>
    <row r="261" spans="1:7" x14ac:dyDescent="0.25">
      <c r="A261" s="2">
        <v>3296</v>
      </c>
      <c r="B261" s="20" t="s">
        <v>62</v>
      </c>
      <c r="C261" s="69">
        <v>100000</v>
      </c>
      <c r="D261" s="69">
        <v>100000</v>
      </c>
      <c r="E261" s="69">
        <v>100000</v>
      </c>
      <c r="F261" s="87">
        <v>114077</v>
      </c>
      <c r="G261" s="112">
        <v>114077</v>
      </c>
    </row>
    <row r="262" spans="1:7" ht="15" customHeight="1" x14ac:dyDescent="0.25">
      <c r="A262" s="2">
        <v>3299</v>
      </c>
      <c r="B262" s="20" t="s">
        <v>9</v>
      </c>
      <c r="C262" s="69">
        <v>2000</v>
      </c>
      <c r="D262" s="69">
        <v>2000</v>
      </c>
      <c r="E262" s="69">
        <v>2000</v>
      </c>
      <c r="F262" s="87">
        <v>2000</v>
      </c>
      <c r="G262" s="112">
        <v>2000</v>
      </c>
    </row>
    <row r="263" spans="1:7" x14ac:dyDescent="0.25">
      <c r="A263" s="29">
        <v>34</v>
      </c>
      <c r="B263" s="17" t="s">
        <v>55</v>
      </c>
      <c r="C263" s="65">
        <f t="shared" ref="C263:G263" si="201">C264</f>
        <v>22000</v>
      </c>
      <c r="D263" s="65">
        <f t="shared" si="201"/>
        <v>22000</v>
      </c>
      <c r="E263" s="65">
        <f t="shared" si="201"/>
        <v>22000</v>
      </c>
      <c r="F263" s="86">
        <f t="shared" si="201"/>
        <v>22000</v>
      </c>
      <c r="G263" s="120">
        <f t="shared" si="201"/>
        <v>22000</v>
      </c>
    </row>
    <row r="264" spans="1:7" x14ac:dyDescent="0.25">
      <c r="A264" s="28">
        <v>343</v>
      </c>
      <c r="B264" s="18" t="s">
        <v>56</v>
      </c>
      <c r="C264" s="68">
        <f t="shared" ref="C264" si="202">SUM(C265:C267)</f>
        <v>22000</v>
      </c>
      <c r="D264" s="68">
        <f t="shared" ref="D264:F264" si="203">SUM(D265:D267)</f>
        <v>22000</v>
      </c>
      <c r="E264" s="68">
        <f t="shared" si="203"/>
        <v>22000</v>
      </c>
      <c r="F264" s="85">
        <f t="shared" si="203"/>
        <v>22000</v>
      </c>
      <c r="G264" s="83">
        <f t="shared" ref="G264" si="204">SUM(G265:G267)</f>
        <v>22000</v>
      </c>
    </row>
    <row r="265" spans="1:7" ht="15" customHeight="1" x14ac:dyDescent="0.25">
      <c r="A265" s="2">
        <v>3431</v>
      </c>
      <c r="B265" s="20" t="s">
        <v>57</v>
      </c>
      <c r="C265" s="69">
        <v>10000</v>
      </c>
      <c r="D265" s="69">
        <v>10000</v>
      </c>
      <c r="E265" s="69">
        <v>10000</v>
      </c>
      <c r="F265" s="87">
        <v>10000</v>
      </c>
      <c r="G265" s="112">
        <v>10000</v>
      </c>
    </row>
    <row r="266" spans="1:7" ht="15" customHeight="1" x14ac:dyDescent="0.25">
      <c r="A266" s="2">
        <v>3433</v>
      </c>
      <c r="B266" s="20" t="s">
        <v>58</v>
      </c>
      <c r="C266" s="69">
        <v>10000</v>
      </c>
      <c r="D266" s="69">
        <v>10000</v>
      </c>
      <c r="E266" s="69">
        <v>10000</v>
      </c>
      <c r="F266" s="87">
        <v>10000</v>
      </c>
      <c r="G266" s="112">
        <v>10000</v>
      </c>
    </row>
    <row r="267" spans="1:7" ht="15" customHeight="1" x14ac:dyDescent="0.25">
      <c r="A267" s="2">
        <v>3434</v>
      </c>
      <c r="B267" s="20" t="s">
        <v>59</v>
      </c>
      <c r="C267" s="69">
        <v>2000</v>
      </c>
      <c r="D267" s="69">
        <v>2000</v>
      </c>
      <c r="E267" s="69">
        <v>2000</v>
      </c>
      <c r="F267" s="87">
        <v>2000</v>
      </c>
      <c r="G267" s="112">
        <v>2000</v>
      </c>
    </row>
    <row r="268" spans="1:7" ht="15" customHeight="1" x14ac:dyDescent="0.25">
      <c r="A268" s="29">
        <v>38</v>
      </c>
      <c r="B268" s="17" t="s">
        <v>0</v>
      </c>
      <c r="C268" s="65">
        <f t="shared" ref="C268:G269" si="205">C269</f>
        <v>100000</v>
      </c>
      <c r="D268" s="65">
        <f t="shared" si="205"/>
        <v>100000</v>
      </c>
      <c r="E268" s="65">
        <f t="shared" si="205"/>
        <v>100000</v>
      </c>
      <c r="F268" s="86">
        <f t="shared" si="205"/>
        <v>100000</v>
      </c>
      <c r="G268" s="120">
        <f t="shared" si="205"/>
        <v>100000</v>
      </c>
    </row>
    <row r="269" spans="1:7" ht="15" customHeight="1" x14ac:dyDescent="0.25">
      <c r="A269" s="28">
        <v>383</v>
      </c>
      <c r="B269" s="18" t="s">
        <v>63</v>
      </c>
      <c r="C269" s="68">
        <f t="shared" si="205"/>
        <v>100000</v>
      </c>
      <c r="D269" s="68">
        <f t="shared" si="205"/>
        <v>100000</v>
      </c>
      <c r="E269" s="68">
        <f t="shared" si="205"/>
        <v>100000</v>
      </c>
      <c r="F269" s="85">
        <f t="shared" si="205"/>
        <v>100000</v>
      </c>
      <c r="G269" s="83">
        <f t="shared" si="205"/>
        <v>100000</v>
      </c>
    </row>
    <row r="270" spans="1:7" ht="15" customHeight="1" x14ac:dyDescent="0.25">
      <c r="A270" s="2">
        <v>3834</v>
      </c>
      <c r="B270" s="20" t="s">
        <v>64</v>
      </c>
      <c r="C270" s="69">
        <v>100000</v>
      </c>
      <c r="D270" s="69">
        <v>100000</v>
      </c>
      <c r="E270" s="69">
        <v>100000</v>
      </c>
      <c r="F270" s="87">
        <v>100000</v>
      </c>
      <c r="G270" s="112">
        <v>100000</v>
      </c>
    </row>
    <row r="271" spans="1:7" ht="15" customHeight="1" x14ac:dyDescent="0.25">
      <c r="A271" s="30">
        <v>43</v>
      </c>
      <c r="B271" s="16" t="s">
        <v>18</v>
      </c>
      <c r="C271" s="61">
        <f>C272+C279+C311+C317</f>
        <v>1237494221</v>
      </c>
      <c r="D271" s="61">
        <f t="shared" ref="D271:F271" si="206">D272+D279+D311+D317</f>
        <v>1237510572</v>
      </c>
      <c r="E271" s="61">
        <f t="shared" si="206"/>
        <v>1237510572</v>
      </c>
      <c r="F271" s="94">
        <f t="shared" si="206"/>
        <v>1322761418</v>
      </c>
      <c r="G271" s="119">
        <f t="shared" ref="G271" si="207">G272+G279+G311+G317</f>
        <v>1322761418</v>
      </c>
    </row>
    <row r="272" spans="1:7" ht="15" customHeight="1" x14ac:dyDescent="0.25">
      <c r="A272" s="29">
        <v>31</v>
      </c>
      <c r="B272" s="17" t="s">
        <v>21</v>
      </c>
      <c r="C272" s="65">
        <f t="shared" ref="C272" si="208">C273+C275+C277</f>
        <v>710005600</v>
      </c>
      <c r="D272" s="65">
        <f t="shared" ref="D272:F272" si="209">D273+D275+D277</f>
        <v>710005600</v>
      </c>
      <c r="E272" s="65">
        <f t="shared" si="209"/>
        <v>710005600</v>
      </c>
      <c r="F272" s="86">
        <f t="shared" si="209"/>
        <v>733731000</v>
      </c>
      <c r="G272" s="120">
        <f t="shared" ref="G272" si="210">G273+G275+G277</f>
        <v>733731000</v>
      </c>
    </row>
    <row r="273" spans="1:7" ht="15" customHeight="1" x14ac:dyDescent="0.25">
      <c r="A273" s="28">
        <v>311</v>
      </c>
      <c r="B273" s="18" t="s">
        <v>22</v>
      </c>
      <c r="C273" s="68">
        <f t="shared" ref="C273:G273" si="211">C274</f>
        <v>607540600</v>
      </c>
      <c r="D273" s="68">
        <f t="shared" si="211"/>
        <v>607540600</v>
      </c>
      <c r="E273" s="68">
        <f t="shared" si="211"/>
        <v>607540600</v>
      </c>
      <c r="F273" s="85">
        <f t="shared" si="211"/>
        <v>625000000</v>
      </c>
      <c r="G273" s="83">
        <f t="shared" si="211"/>
        <v>625000000</v>
      </c>
    </row>
    <row r="274" spans="1:7" ht="15" customHeight="1" x14ac:dyDescent="0.25">
      <c r="A274" s="2">
        <v>3111</v>
      </c>
      <c r="B274" s="20" t="s">
        <v>23</v>
      </c>
      <c r="C274" s="69">
        <v>607540600</v>
      </c>
      <c r="D274" s="69">
        <v>607540600</v>
      </c>
      <c r="E274" s="69">
        <v>607540600</v>
      </c>
      <c r="F274" s="87">
        <v>625000000</v>
      </c>
      <c r="G274" s="112">
        <v>625000000</v>
      </c>
    </row>
    <row r="275" spans="1:7" ht="15" customHeight="1" x14ac:dyDescent="0.25">
      <c r="A275" s="28">
        <v>312</v>
      </c>
      <c r="B275" s="18" t="s">
        <v>37</v>
      </c>
      <c r="C275" s="68">
        <f t="shared" ref="C275:G275" si="212">C276</f>
        <v>17465000</v>
      </c>
      <c r="D275" s="68">
        <f t="shared" si="212"/>
        <v>17465000</v>
      </c>
      <c r="E275" s="68">
        <f t="shared" si="212"/>
        <v>17465000</v>
      </c>
      <c r="F275" s="85">
        <f t="shared" si="212"/>
        <v>21451000</v>
      </c>
      <c r="G275" s="83">
        <f t="shared" si="212"/>
        <v>21451000</v>
      </c>
    </row>
    <row r="276" spans="1:7" ht="15" customHeight="1" x14ac:dyDescent="0.25">
      <c r="A276" s="2">
        <v>3121</v>
      </c>
      <c r="B276" s="20" t="s">
        <v>37</v>
      </c>
      <c r="C276" s="69">
        <v>17465000</v>
      </c>
      <c r="D276" s="69">
        <v>17465000</v>
      </c>
      <c r="E276" s="69">
        <v>17465000</v>
      </c>
      <c r="F276" s="87">
        <v>21451000</v>
      </c>
      <c r="G276" s="112">
        <v>21451000</v>
      </c>
    </row>
    <row r="277" spans="1:7" ht="15" customHeight="1" x14ac:dyDescent="0.25">
      <c r="A277" s="28">
        <v>313</v>
      </c>
      <c r="B277" s="18" t="s">
        <v>25</v>
      </c>
      <c r="C277" s="68">
        <f>SUM(C278:C278)</f>
        <v>85000000</v>
      </c>
      <c r="D277" s="68">
        <f>SUM(D278:D278)</f>
        <v>85000000</v>
      </c>
      <c r="E277" s="68">
        <f t="shared" ref="E277:G277" si="213">SUM(E278:E278)</f>
        <v>85000000</v>
      </c>
      <c r="F277" s="85">
        <f t="shared" si="213"/>
        <v>87280000</v>
      </c>
      <c r="G277" s="83">
        <f t="shared" si="213"/>
        <v>87280000</v>
      </c>
    </row>
    <row r="278" spans="1:7" ht="15" customHeight="1" x14ac:dyDescent="0.25">
      <c r="A278" s="2">
        <v>3132</v>
      </c>
      <c r="B278" s="20" t="s">
        <v>26</v>
      </c>
      <c r="C278" s="69">
        <v>85000000</v>
      </c>
      <c r="D278" s="69">
        <v>85000000</v>
      </c>
      <c r="E278" s="69">
        <v>85000000</v>
      </c>
      <c r="F278" s="87">
        <v>87280000</v>
      </c>
      <c r="G278" s="112">
        <v>87280000</v>
      </c>
    </row>
    <row r="279" spans="1:7" ht="15" customHeight="1" x14ac:dyDescent="0.25">
      <c r="A279" s="29">
        <v>32</v>
      </c>
      <c r="B279" s="17" t="s">
        <v>2</v>
      </c>
      <c r="C279" s="65">
        <f t="shared" ref="C279" si="214">C280+C285+C291+C301+C303</f>
        <v>525749111</v>
      </c>
      <c r="D279" s="65">
        <f t="shared" ref="D279:F279" si="215">D280+D285+D291+D301+D303</f>
        <v>525765462</v>
      </c>
      <c r="E279" s="65">
        <f t="shared" si="215"/>
        <v>525765462</v>
      </c>
      <c r="F279" s="86">
        <f t="shared" si="215"/>
        <v>584662662</v>
      </c>
      <c r="G279" s="120">
        <f t="shared" ref="G279" si="216">G280+G285+G291+G301+G303</f>
        <v>584662662</v>
      </c>
    </row>
    <row r="280" spans="1:7" ht="15" customHeight="1" x14ac:dyDescent="0.25">
      <c r="A280" s="28">
        <v>321</v>
      </c>
      <c r="B280" s="18" t="s">
        <v>12</v>
      </c>
      <c r="C280" s="68">
        <f t="shared" ref="C280" si="217">SUM(C281:C284)</f>
        <v>18081000</v>
      </c>
      <c r="D280" s="68">
        <f t="shared" ref="D280:F280" si="218">SUM(D281:D284)</f>
        <v>18081000</v>
      </c>
      <c r="E280" s="68">
        <f t="shared" si="218"/>
        <v>18081000</v>
      </c>
      <c r="F280" s="85">
        <f t="shared" si="218"/>
        <v>19765500</v>
      </c>
      <c r="G280" s="83">
        <f t="shared" ref="G280" si="219">SUM(G281:G284)</f>
        <v>19765500</v>
      </c>
    </row>
    <row r="281" spans="1:7" x14ac:dyDescent="0.25">
      <c r="A281" s="2">
        <v>3211</v>
      </c>
      <c r="B281" s="20" t="s">
        <v>13</v>
      </c>
      <c r="C281" s="69">
        <v>30000</v>
      </c>
      <c r="D281" s="69">
        <v>30000</v>
      </c>
      <c r="E281" s="69">
        <v>30000</v>
      </c>
      <c r="F281" s="87">
        <v>30000</v>
      </c>
      <c r="G281" s="112">
        <v>30000</v>
      </c>
    </row>
    <row r="282" spans="1:7" ht="22.5" x14ac:dyDescent="0.25">
      <c r="A282" s="2">
        <v>3212</v>
      </c>
      <c r="B282" s="20" t="s">
        <v>27</v>
      </c>
      <c r="C282" s="69">
        <v>18000000</v>
      </c>
      <c r="D282" s="69">
        <v>18000000</v>
      </c>
      <c r="E282" s="69">
        <v>18000000</v>
      </c>
      <c r="F282" s="87">
        <v>19614000</v>
      </c>
      <c r="G282" s="112">
        <v>19614000</v>
      </c>
    </row>
    <row r="283" spans="1:7" ht="15" customHeight="1" x14ac:dyDescent="0.25">
      <c r="A283" s="2">
        <v>3213</v>
      </c>
      <c r="B283" s="20" t="s">
        <v>35</v>
      </c>
      <c r="C283" s="69">
        <v>50000</v>
      </c>
      <c r="D283" s="69">
        <v>50000</v>
      </c>
      <c r="E283" s="69">
        <v>50000</v>
      </c>
      <c r="F283" s="87">
        <v>120000</v>
      </c>
      <c r="G283" s="112">
        <v>120000</v>
      </c>
    </row>
    <row r="284" spans="1:7" ht="15" customHeight="1" x14ac:dyDescent="0.25">
      <c r="A284" s="2">
        <v>3214</v>
      </c>
      <c r="B284" s="20" t="s">
        <v>48</v>
      </c>
      <c r="C284" s="69">
        <v>1000</v>
      </c>
      <c r="D284" s="69">
        <v>1000</v>
      </c>
      <c r="E284" s="69">
        <v>1000</v>
      </c>
      <c r="F284" s="87">
        <v>1500</v>
      </c>
      <c r="G284" s="112">
        <v>1500</v>
      </c>
    </row>
    <row r="285" spans="1:7" ht="15" customHeight="1" x14ac:dyDescent="0.25">
      <c r="A285" s="28">
        <v>322</v>
      </c>
      <c r="B285" s="18" t="s">
        <v>19</v>
      </c>
      <c r="C285" s="68">
        <f t="shared" ref="C285" si="220">SUM(C286:C290)</f>
        <v>460567611</v>
      </c>
      <c r="D285" s="68">
        <f t="shared" ref="D285:F285" si="221">SUM(D286:D290)</f>
        <v>460567611</v>
      </c>
      <c r="E285" s="68">
        <f t="shared" si="221"/>
        <v>460567611</v>
      </c>
      <c r="F285" s="85">
        <f t="shared" si="221"/>
        <v>502813057</v>
      </c>
      <c r="G285" s="83">
        <f t="shared" ref="G285" si="222">SUM(G286:G290)</f>
        <v>502813057</v>
      </c>
    </row>
    <row r="286" spans="1:7" ht="15" customHeight="1" x14ac:dyDescent="0.25">
      <c r="A286" s="2">
        <v>3221</v>
      </c>
      <c r="B286" s="20" t="s">
        <v>20</v>
      </c>
      <c r="C286" s="69">
        <v>7100000</v>
      </c>
      <c r="D286" s="69">
        <v>7100000</v>
      </c>
      <c r="E286" s="69">
        <v>7100000</v>
      </c>
      <c r="F286" s="87">
        <v>7100000</v>
      </c>
      <c r="G286" s="112">
        <v>7100000</v>
      </c>
    </row>
    <row r="287" spans="1:7" x14ac:dyDescent="0.25">
      <c r="A287" s="2">
        <v>3222</v>
      </c>
      <c r="B287" s="20" t="s">
        <v>44</v>
      </c>
      <c r="C287" s="69">
        <v>437823611</v>
      </c>
      <c r="D287" s="69">
        <v>437823611</v>
      </c>
      <c r="E287" s="69">
        <v>437823611</v>
      </c>
      <c r="F287" s="87">
        <v>460213057</v>
      </c>
      <c r="G287" s="112">
        <v>460213057</v>
      </c>
    </row>
    <row r="288" spans="1:7" ht="15" customHeight="1" x14ac:dyDescent="0.25">
      <c r="A288" s="2">
        <v>3223</v>
      </c>
      <c r="B288" s="20" t="s">
        <v>49</v>
      </c>
      <c r="C288" s="69">
        <v>10644000</v>
      </c>
      <c r="D288" s="69">
        <v>10644000</v>
      </c>
      <c r="E288" s="69">
        <v>10644000</v>
      </c>
      <c r="F288" s="87">
        <v>30000000</v>
      </c>
      <c r="G288" s="112">
        <v>30000000</v>
      </c>
    </row>
    <row r="289" spans="1:7" ht="22.5" x14ac:dyDescent="0.25">
      <c r="A289" s="2">
        <v>3224</v>
      </c>
      <c r="B289" s="20" t="s">
        <v>50</v>
      </c>
      <c r="C289" s="69">
        <v>2300000</v>
      </c>
      <c r="D289" s="69">
        <v>2300000</v>
      </c>
      <c r="E289" s="69">
        <v>2300000</v>
      </c>
      <c r="F289" s="87">
        <v>2300000</v>
      </c>
      <c r="G289" s="112">
        <v>2300000</v>
      </c>
    </row>
    <row r="290" spans="1:7" ht="15" customHeight="1" x14ac:dyDescent="0.25">
      <c r="A290" s="2">
        <v>3225</v>
      </c>
      <c r="B290" s="20" t="s">
        <v>45</v>
      </c>
      <c r="C290" s="69">
        <v>2700000</v>
      </c>
      <c r="D290" s="69">
        <v>2700000</v>
      </c>
      <c r="E290" s="69">
        <v>2700000</v>
      </c>
      <c r="F290" s="87">
        <v>3200000</v>
      </c>
      <c r="G290" s="112">
        <v>3200000</v>
      </c>
    </row>
    <row r="291" spans="1:7" ht="15" customHeight="1" x14ac:dyDescent="0.25">
      <c r="A291" s="28">
        <v>323</v>
      </c>
      <c r="B291" s="18" t="s">
        <v>3</v>
      </c>
      <c r="C291" s="68">
        <f t="shared" ref="C291" si="223">SUM(C292:C300)</f>
        <v>41529500</v>
      </c>
      <c r="D291" s="68">
        <f t="shared" ref="D291:F291" si="224">SUM(D292:D300)</f>
        <v>41529500</v>
      </c>
      <c r="E291" s="68">
        <f t="shared" si="224"/>
        <v>41529500</v>
      </c>
      <c r="F291" s="85">
        <f t="shared" si="224"/>
        <v>45859754</v>
      </c>
      <c r="G291" s="83">
        <f t="shared" ref="G291" si="225">SUM(G292:G300)</f>
        <v>45859754</v>
      </c>
    </row>
    <row r="292" spans="1:7" ht="15" customHeight="1" x14ac:dyDescent="0.25">
      <c r="A292" s="2">
        <v>3231</v>
      </c>
      <c r="B292" s="20" t="s">
        <v>4</v>
      </c>
      <c r="C292" s="69">
        <v>1000000</v>
      </c>
      <c r="D292" s="69">
        <v>1000000</v>
      </c>
      <c r="E292" s="69">
        <v>1000000</v>
      </c>
      <c r="F292" s="87">
        <v>1000000</v>
      </c>
      <c r="G292" s="112">
        <v>1000000</v>
      </c>
    </row>
    <row r="293" spans="1:7" ht="15" customHeight="1" x14ac:dyDescent="0.25">
      <c r="A293" s="2">
        <v>3232</v>
      </c>
      <c r="B293" s="20" t="s">
        <v>51</v>
      </c>
      <c r="C293" s="69">
        <v>18550000</v>
      </c>
      <c r="D293" s="69">
        <v>18550000</v>
      </c>
      <c r="E293" s="69">
        <v>18550000</v>
      </c>
      <c r="F293" s="87">
        <v>18550000</v>
      </c>
      <c r="G293" s="112">
        <v>18550000</v>
      </c>
    </row>
    <row r="294" spans="1:7" ht="15" customHeight="1" x14ac:dyDescent="0.25">
      <c r="A294" s="2">
        <v>3233</v>
      </c>
      <c r="B294" s="20" t="s">
        <v>5</v>
      </c>
      <c r="C294" s="69">
        <v>100000</v>
      </c>
      <c r="D294" s="69">
        <v>100000</v>
      </c>
      <c r="E294" s="69">
        <v>100000</v>
      </c>
      <c r="F294" s="87">
        <v>350000</v>
      </c>
      <c r="G294" s="112">
        <v>350000</v>
      </c>
    </row>
    <row r="295" spans="1:7" ht="15" customHeight="1" x14ac:dyDescent="0.25">
      <c r="A295" s="2">
        <v>3234</v>
      </c>
      <c r="B295" s="20" t="s">
        <v>52</v>
      </c>
      <c r="C295" s="69">
        <v>6270000</v>
      </c>
      <c r="D295" s="69">
        <v>6270000</v>
      </c>
      <c r="E295" s="69">
        <v>6270000</v>
      </c>
      <c r="F295" s="87">
        <v>6270000</v>
      </c>
      <c r="G295" s="112">
        <v>6270000</v>
      </c>
    </row>
    <row r="296" spans="1:7" ht="15" customHeight="1" x14ac:dyDescent="0.25">
      <c r="A296" s="2">
        <v>3235</v>
      </c>
      <c r="B296" s="20" t="s">
        <v>38</v>
      </c>
      <c r="C296" s="69">
        <v>1365000</v>
      </c>
      <c r="D296" s="69">
        <v>1365000</v>
      </c>
      <c r="E296" s="69">
        <v>1365000</v>
      </c>
      <c r="F296" s="87">
        <v>1365000</v>
      </c>
      <c r="G296" s="112">
        <v>1365000</v>
      </c>
    </row>
    <row r="297" spans="1:7" ht="15" customHeight="1" x14ac:dyDescent="0.25">
      <c r="A297" s="2">
        <v>3236</v>
      </c>
      <c r="B297" s="20" t="s">
        <v>30</v>
      </c>
      <c r="C297" s="69">
        <v>5523000</v>
      </c>
      <c r="D297" s="69">
        <v>5523000</v>
      </c>
      <c r="E297" s="69">
        <v>5523000</v>
      </c>
      <c r="F297" s="87">
        <v>5523000</v>
      </c>
      <c r="G297" s="112">
        <v>5523000</v>
      </c>
    </row>
    <row r="298" spans="1:7" x14ac:dyDescent="0.25">
      <c r="A298" s="2">
        <v>3237</v>
      </c>
      <c r="B298" s="20" t="s">
        <v>6</v>
      </c>
      <c r="C298" s="69">
        <v>988500</v>
      </c>
      <c r="D298" s="69">
        <v>988500</v>
      </c>
      <c r="E298" s="69">
        <v>988500</v>
      </c>
      <c r="F298" s="87">
        <v>1988500</v>
      </c>
      <c r="G298" s="112">
        <v>1988500</v>
      </c>
    </row>
    <row r="299" spans="1:7" x14ac:dyDescent="0.25">
      <c r="A299" s="2">
        <v>3238</v>
      </c>
      <c r="B299" s="20" t="s">
        <v>28</v>
      </c>
      <c r="C299" s="69">
        <v>4000000</v>
      </c>
      <c r="D299" s="69">
        <v>4000000</v>
      </c>
      <c r="E299" s="69">
        <v>4000000</v>
      </c>
      <c r="F299" s="87">
        <v>4000000</v>
      </c>
      <c r="G299" s="112">
        <v>4000000</v>
      </c>
    </row>
    <row r="300" spans="1:7" x14ac:dyDescent="0.25">
      <c r="A300" s="2">
        <v>3239</v>
      </c>
      <c r="B300" s="20" t="s">
        <v>7</v>
      </c>
      <c r="C300" s="69">
        <v>3733000</v>
      </c>
      <c r="D300" s="69">
        <v>3733000</v>
      </c>
      <c r="E300" s="69">
        <v>3733000</v>
      </c>
      <c r="F300" s="87">
        <v>6813254</v>
      </c>
      <c r="G300" s="112">
        <v>6813254</v>
      </c>
    </row>
    <row r="301" spans="1:7" ht="22.5" x14ac:dyDescent="0.25">
      <c r="A301" s="28">
        <v>324</v>
      </c>
      <c r="B301" s="18" t="s">
        <v>8</v>
      </c>
      <c r="C301" s="68">
        <f t="shared" ref="C301" si="226">C302</f>
        <v>1000</v>
      </c>
      <c r="D301" s="68">
        <f t="shared" ref="D301:G301" si="227">D302</f>
        <v>17351</v>
      </c>
      <c r="E301" s="68">
        <f t="shared" si="227"/>
        <v>17351</v>
      </c>
      <c r="F301" s="85">
        <f t="shared" si="227"/>
        <v>17351</v>
      </c>
      <c r="G301" s="83">
        <f t="shared" si="227"/>
        <v>17351</v>
      </c>
    </row>
    <row r="302" spans="1:7" ht="22.5" x14ac:dyDescent="0.25">
      <c r="A302" s="2">
        <v>3241</v>
      </c>
      <c r="B302" s="20" t="s">
        <v>8</v>
      </c>
      <c r="C302" s="69">
        <v>1000</v>
      </c>
      <c r="D302" s="69">
        <v>17351</v>
      </c>
      <c r="E302" s="69">
        <v>17351</v>
      </c>
      <c r="F302" s="87">
        <v>17351</v>
      </c>
      <c r="G302" s="112">
        <v>17351</v>
      </c>
    </row>
    <row r="303" spans="1:7" ht="15" customHeight="1" x14ac:dyDescent="0.25">
      <c r="A303" s="28">
        <v>329</v>
      </c>
      <c r="B303" s="18" t="s">
        <v>9</v>
      </c>
      <c r="C303" s="68">
        <f t="shared" ref="C303" si="228">SUM(C304:C310)</f>
        <v>5570000</v>
      </c>
      <c r="D303" s="68">
        <f t="shared" ref="D303:F303" si="229">SUM(D304:D310)</f>
        <v>5570000</v>
      </c>
      <c r="E303" s="68">
        <f t="shared" si="229"/>
        <v>5570000</v>
      </c>
      <c r="F303" s="85">
        <f t="shared" si="229"/>
        <v>16207000</v>
      </c>
      <c r="G303" s="83">
        <f t="shared" ref="G303" si="230">SUM(G304:G310)</f>
        <v>16207000</v>
      </c>
    </row>
    <row r="304" spans="1:7" ht="24" customHeight="1" x14ac:dyDescent="0.25">
      <c r="A304" s="2">
        <v>3291</v>
      </c>
      <c r="B304" s="20" t="s">
        <v>10</v>
      </c>
      <c r="C304" s="69">
        <v>45000</v>
      </c>
      <c r="D304" s="69">
        <v>45000</v>
      </c>
      <c r="E304" s="69">
        <v>45000</v>
      </c>
      <c r="F304" s="87">
        <v>15000</v>
      </c>
      <c r="G304" s="112">
        <v>15000</v>
      </c>
    </row>
    <row r="305" spans="1:7" x14ac:dyDescent="0.25">
      <c r="A305" s="2">
        <v>3292</v>
      </c>
      <c r="B305" s="20" t="s">
        <v>53</v>
      </c>
      <c r="C305" s="69">
        <v>3550000</v>
      </c>
      <c r="D305" s="69">
        <v>3550000</v>
      </c>
      <c r="E305" s="69">
        <v>3550000</v>
      </c>
      <c r="F305" s="87">
        <v>3920000</v>
      </c>
      <c r="G305" s="112">
        <v>3920000</v>
      </c>
    </row>
    <row r="306" spans="1:7" x14ac:dyDescent="0.25">
      <c r="A306" s="2">
        <v>3293</v>
      </c>
      <c r="B306" s="20" t="s">
        <v>14</v>
      </c>
      <c r="C306" s="69">
        <v>35000</v>
      </c>
      <c r="D306" s="69">
        <v>35000</v>
      </c>
      <c r="E306" s="69">
        <v>35000</v>
      </c>
      <c r="F306" s="87">
        <v>35000</v>
      </c>
      <c r="G306" s="112">
        <v>35000</v>
      </c>
    </row>
    <row r="307" spans="1:7" x14ac:dyDescent="0.25">
      <c r="A307" s="2">
        <v>3294</v>
      </c>
      <c r="B307" s="20" t="s">
        <v>39</v>
      </c>
      <c r="C307" s="69">
        <v>8000</v>
      </c>
      <c r="D307" s="69">
        <v>8000</v>
      </c>
      <c r="E307" s="69">
        <v>8000</v>
      </c>
      <c r="F307" s="87">
        <v>8000</v>
      </c>
      <c r="G307" s="112">
        <v>8000</v>
      </c>
    </row>
    <row r="308" spans="1:7" x14ac:dyDescent="0.25">
      <c r="A308" s="2">
        <v>3295</v>
      </c>
      <c r="B308" s="20" t="s">
        <v>54</v>
      </c>
      <c r="C308" s="69">
        <v>930000</v>
      </c>
      <c r="D308" s="69">
        <v>930000</v>
      </c>
      <c r="E308" s="69">
        <v>930000</v>
      </c>
      <c r="F308" s="87">
        <v>600000</v>
      </c>
      <c r="G308" s="112">
        <v>600000</v>
      </c>
    </row>
    <row r="309" spans="1:7" x14ac:dyDescent="0.25">
      <c r="A309" s="2">
        <v>3296</v>
      </c>
      <c r="B309" s="20" t="s">
        <v>62</v>
      </c>
      <c r="C309" s="69">
        <v>1000000</v>
      </c>
      <c r="D309" s="69">
        <v>1000000</v>
      </c>
      <c r="E309" s="69">
        <v>1000000</v>
      </c>
      <c r="F309" s="87">
        <v>1600000</v>
      </c>
      <c r="G309" s="112">
        <v>1600000</v>
      </c>
    </row>
    <row r="310" spans="1:7" ht="12.75" customHeight="1" x14ac:dyDescent="0.25">
      <c r="A310" s="2">
        <v>3299</v>
      </c>
      <c r="B310" s="20" t="s">
        <v>9</v>
      </c>
      <c r="C310" s="69">
        <v>2000</v>
      </c>
      <c r="D310" s="69">
        <v>2000</v>
      </c>
      <c r="E310" s="69">
        <v>2000</v>
      </c>
      <c r="F310" s="87">
        <v>10029000</v>
      </c>
      <c r="G310" s="112">
        <v>10029000</v>
      </c>
    </row>
    <row r="311" spans="1:7" x14ac:dyDescent="0.25">
      <c r="A311" s="29">
        <v>34</v>
      </c>
      <c r="B311" s="17" t="s">
        <v>55</v>
      </c>
      <c r="C311" s="65">
        <f t="shared" ref="C311:G311" si="231">C312</f>
        <v>1039510</v>
      </c>
      <c r="D311" s="65">
        <f t="shared" si="231"/>
        <v>1039510</v>
      </c>
      <c r="E311" s="65">
        <f t="shared" si="231"/>
        <v>1039510</v>
      </c>
      <c r="F311" s="86">
        <f t="shared" si="231"/>
        <v>2564054</v>
      </c>
      <c r="G311" s="120">
        <f t="shared" si="231"/>
        <v>2564054</v>
      </c>
    </row>
    <row r="312" spans="1:7" x14ac:dyDescent="0.25">
      <c r="A312" s="28">
        <v>343</v>
      </c>
      <c r="B312" s="18" t="s">
        <v>56</v>
      </c>
      <c r="C312" s="68">
        <f t="shared" ref="C312" si="232">SUM(C313:C316)</f>
        <v>1039510</v>
      </c>
      <c r="D312" s="68">
        <f t="shared" ref="D312:F312" si="233">SUM(D313:D316)</f>
        <v>1039510</v>
      </c>
      <c r="E312" s="68">
        <f t="shared" si="233"/>
        <v>1039510</v>
      </c>
      <c r="F312" s="85">
        <f t="shared" si="233"/>
        <v>2564054</v>
      </c>
      <c r="G312" s="83">
        <f t="shared" ref="G312" si="234">SUM(G313:G316)</f>
        <v>2564054</v>
      </c>
    </row>
    <row r="313" spans="1:7" ht="15" customHeight="1" x14ac:dyDescent="0.25">
      <c r="A313" s="2">
        <v>3431</v>
      </c>
      <c r="B313" s="20" t="s">
        <v>57</v>
      </c>
      <c r="C313" s="69">
        <v>38500</v>
      </c>
      <c r="D313" s="69">
        <v>38500</v>
      </c>
      <c r="E313" s="69">
        <v>38500</v>
      </c>
      <c r="F313" s="87">
        <v>60000</v>
      </c>
      <c r="G313" s="112">
        <v>60000</v>
      </c>
    </row>
    <row r="314" spans="1:7" ht="22.5" customHeight="1" x14ac:dyDescent="0.25">
      <c r="A314" s="2">
        <v>3432</v>
      </c>
      <c r="B314" s="20" t="s">
        <v>69</v>
      </c>
      <c r="C314" s="69">
        <v>10</v>
      </c>
      <c r="D314" s="69">
        <v>10</v>
      </c>
      <c r="E314" s="69">
        <v>10</v>
      </c>
      <c r="F314" s="87">
        <v>10</v>
      </c>
      <c r="G314" s="112">
        <v>10</v>
      </c>
    </row>
    <row r="315" spans="1:7" ht="15" customHeight="1" x14ac:dyDescent="0.25">
      <c r="A315" s="2">
        <v>3433</v>
      </c>
      <c r="B315" s="20" t="s">
        <v>58</v>
      </c>
      <c r="C315" s="69">
        <v>1000000</v>
      </c>
      <c r="D315" s="69">
        <v>1000000</v>
      </c>
      <c r="E315" s="69">
        <v>1000000</v>
      </c>
      <c r="F315" s="87">
        <v>2503044</v>
      </c>
      <c r="G315" s="112">
        <v>2503044</v>
      </c>
    </row>
    <row r="316" spans="1:7" ht="15" customHeight="1" x14ac:dyDescent="0.25">
      <c r="A316" s="2">
        <v>3434</v>
      </c>
      <c r="B316" s="20" t="s">
        <v>59</v>
      </c>
      <c r="C316" s="69">
        <v>1000</v>
      </c>
      <c r="D316" s="69">
        <v>1000</v>
      </c>
      <c r="E316" s="69">
        <v>1000</v>
      </c>
      <c r="F316" s="87">
        <v>1000</v>
      </c>
      <c r="G316" s="112">
        <v>1000</v>
      </c>
    </row>
    <row r="317" spans="1:7" ht="15" customHeight="1" x14ac:dyDescent="0.25">
      <c r="A317" s="29">
        <v>38</v>
      </c>
      <c r="B317" s="17" t="s">
        <v>0</v>
      </c>
      <c r="C317" s="65">
        <f t="shared" ref="C317:G318" si="235">C318</f>
        <v>700000</v>
      </c>
      <c r="D317" s="65">
        <f t="shared" si="235"/>
        <v>700000</v>
      </c>
      <c r="E317" s="65">
        <f t="shared" si="235"/>
        <v>700000</v>
      </c>
      <c r="F317" s="86">
        <f t="shared" si="235"/>
        <v>1803702</v>
      </c>
      <c r="G317" s="120">
        <f t="shared" si="235"/>
        <v>1803702</v>
      </c>
    </row>
    <row r="318" spans="1:7" ht="15" customHeight="1" x14ac:dyDescent="0.25">
      <c r="A318" s="28">
        <v>383</v>
      </c>
      <c r="B318" s="18" t="s">
        <v>63</v>
      </c>
      <c r="C318" s="68">
        <f t="shared" si="235"/>
        <v>700000</v>
      </c>
      <c r="D318" s="68">
        <f t="shared" si="235"/>
        <v>700000</v>
      </c>
      <c r="E318" s="68">
        <f t="shared" si="235"/>
        <v>700000</v>
      </c>
      <c r="F318" s="85">
        <f t="shared" si="235"/>
        <v>1803702</v>
      </c>
      <c r="G318" s="83">
        <f t="shared" si="235"/>
        <v>1803702</v>
      </c>
    </row>
    <row r="319" spans="1:7" ht="15" customHeight="1" x14ac:dyDescent="0.25">
      <c r="A319" s="2">
        <v>3834</v>
      </c>
      <c r="B319" s="20" t="s">
        <v>118</v>
      </c>
      <c r="C319" s="69">
        <v>700000</v>
      </c>
      <c r="D319" s="69">
        <v>700000</v>
      </c>
      <c r="E319" s="69">
        <v>700000</v>
      </c>
      <c r="F319" s="87">
        <v>1803702</v>
      </c>
      <c r="G319" s="112">
        <v>1803702</v>
      </c>
    </row>
    <row r="320" spans="1:7" ht="15" customHeight="1" x14ac:dyDescent="0.25">
      <c r="A320" s="30">
        <v>52</v>
      </c>
      <c r="B320" s="16" t="s">
        <v>29</v>
      </c>
      <c r="C320" s="61">
        <f>C321+C327</f>
        <v>2990000</v>
      </c>
      <c r="D320" s="61">
        <f t="shared" ref="D320:F320" si="236">D321+D327</f>
        <v>7369795</v>
      </c>
      <c r="E320" s="61">
        <f t="shared" si="236"/>
        <v>7369795</v>
      </c>
      <c r="F320" s="94">
        <f t="shared" si="236"/>
        <v>7384558</v>
      </c>
      <c r="G320" s="119">
        <f t="shared" ref="G320" si="237">G321+G327</f>
        <v>7384558</v>
      </c>
    </row>
    <row r="321" spans="1:7" ht="15" customHeight="1" x14ac:dyDescent="0.25">
      <c r="A321" s="38">
        <v>31</v>
      </c>
      <c r="B321" s="25" t="s">
        <v>21</v>
      </c>
      <c r="C321" s="65">
        <f>C322+C325</f>
        <v>2932880</v>
      </c>
      <c r="D321" s="65">
        <f>D322+D325</f>
        <v>6859902</v>
      </c>
      <c r="E321" s="65">
        <f t="shared" ref="E321:F321" si="238">E322+E325</f>
        <v>6859902</v>
      </c>
      <c r="F321" s="86">
        <f t="shared" si="238"/>
        <v>6859902</v>
      </c>
      <c r="G321" s="120">
        <f t="shared" ref="G321" si="239">G322+G325</f>
        <v>6859902</v>
      </c>
    </row>
    <row r="322" spans="1:7" ht="15" customHeight="1" x14ac:dyDescent="0.25">
      <c r="A322" s="33">
        <v>311</v>
      </c>
      <c r="B322" s="22" t="s">
        <v>22</v>
      </c>
      <c r="C322" s="68">
        <f>C323+C324</f>
        <v>2913630</v>
      </c>
      <c r="D322" s="68">
        <f>D323+D324</f>
        <v>6104380</v>
      </c>
      <c r="E322" s="68">
        <f t="shared" ref="E322:F322" si="240">E323+E324</f>
        <v>6104380</v>
      </c>
      <c r="F322" s="85">
        <f t="shared" si="240"/>
        <v>6104380</v>
      </c>
      <c r="G322" s="83">
        <f t="shared" ref="G322" si="241">G323+G324</f>
        <v>6104380</v>
      </c>
    </row>
    <row r="323" spans="1:7" ht="15" customHeight="1" x14ac:dyDescent="0.25">
      <c r="A323" s="36">
        <v>3111</v>
      </c>
      <c r="B323" s="23" t="s">
        <v>23</v>
      </c>
      <c r="C323" s="75">
        <v>613630</v>
      </c>
      <c r="D323" s="75">
        <v>3804380</v>
      </c>
      <c r="E323" s="75">
        <v>3804380</v>
      </c>
      <c r="F323" s="110">
        <v>3804380</v>
      </c>
      <c r="G323" s="123">
        <v>3804380</v>
      </c>
    </row>
    <row r="324" spans="1:7" ht="15" customHeight="1" x14ac:dyDescent="0.25">
      <c r="A324" s="50">
        <v>3114</v>
      </c>
      <c r="B324" s="23" t="s">
        <v>24</v>
      </c>
      <c r="C324" s="75">
        <v>2300000</v>
      </c>
      <c r="D324" s="75">
        <v>2300000</v>
      </c>
      <c r="E324" s="75">
        <v>2300000</v>
      </c>
      <c r="F324" s="110">
        <v>2300000</v>
      </c>
      <c r="G324" s="123">
        <v>2300000</v>
      </c>
    </row>
    <row r="325" spans="1:7" ht="15" customHeight="1" x14ac:dyDescent="0.25">
      <c r="A325" s="33">
        <v>313</v>
      </c>
      <c r="B325" s="22" t="s">
        <v>25</v>
      </c>
      <c r="C325" s="68">
        <f>C326</f>
        <v>19250</v>
      </c>
      <c r="D325" s="68">
        <f>D326</f>
        <v>755522</v>
      </c>
      <c r="E325" s="68">
        <f t="shared" ref="E325:G325" si="242">E326</f>
        <v>755522</v>
      </c>
      <c r="F325" s="85">
        <f t="shared" si="242"/>
        <v>755522</v>
      </c>
      <c r="G325" s="83">
        <f t="shared" si="242"/>
        <v>755522</v>
      </c>
    </row>
    <row r="326" spans="1:7" ht="15" customHeight="1" x14ac:dyDescent="0.25">
      <c r="A326" s="36">
        <v>3132</v>
      </c>
      <c r="B326" s="21" t="s">
        <v>26</v>
      </c>
      <c r="C326" s="75">
        <v>19250</v>
      </c>
      <c r="D326" s="75">
        <v>755522</v>
      </c>
      <c r="E326" s="75">
        <v>755522</v>
      </c>
      <c r="F326" s="110">
        <v>755522</v>
      </c>
      <c r="G326" s="123">
        <v>755522</v>
      </c>
    </row>
    <row r="327" spans="1:7" ht="15" customHeight="1" x14ac:dyDescent="0.25">
      <c r="A327" s="29">
        <v>32</v>
      </c>
      <c r="B327" s="17" t="s">
        <v>2</v>
      </c>
      <c r="C327" s="65">
        <f>C328+C331+C333</f>
        <v>57120</v>
      </c>
      <c r="D327" s="65">
        <f t="shared" ref="D327:F327" si="243">D328+D331+D333</f>
        <v>509893</v>
      </c>
      <c r="E327" s="65">
        <f t="shared" si="243"/>
        <v>509893</v>
      </c>
      <c r="F327" s="86">
        <f t="shared" si="243"/>
        <v>524656</v>
      </c>
      <c r="G327" s="120">
        <f t="shared" ref="G327" si="244">G328+G331+G333</f>
        <v>524656</v>
      </c>
    </row>
    <row r="328" spans="1:7" ht="15" customHeight="1" x14ac:dyDescent="0.25">
      <c r="A328" s="33">
        <v>321</v>
      </c>
      <c r="B328" s="22" t="s">
        <v>12</v>
      </c>
      <c r="C328" s="68">
        <f>C329+C330</f>
        <v>57120</v>
      </c>
      <c r="D328" s="68">
        <f>D329+D330</f>
        <v>347274</v>
      </c>
      <c r="E328" s="68">
        <f t="shared" ref="E328:F328" si="245">E329+E330</f>
        <v>347274</v>
      </c>
      <c r="F328" s="85">
        <f t="shared" si="245"/>
        <v>347274</v>
      </c>
      <c r="G328" s="83">
        <f t="shared" ref="G328" si="246">G329+G330</f>
        <v>347274</v>
      </c>
    </row>
    <row r="329" spans="1:7" ht="15" customHeight="1" x14ac:dyDescent="0.25">
      <c r="A329" s="34">
        <v>3211</v>
      </c>
      <c r="B329" s="20" t="s">
        <v>13</v>
      </c>
      <c r="C329" s="76">
        <v>0</v>
      </c>
      <c r="D329" s="76">
        <v>10000</v>
      </c>
      <c r="E329" s="76">
        <v>10000</v>
      </c>
      <c r="F329" s="84">
        <v>10000</v>
      </c>
      <c r="G329" s="111">
        <v>10000</v>
      </c>
    </row>
    <row r="330" spans="1:7" ht="26.25" customHeight="1" x14ac:dyDescent="0.25">
      <c r="A330" s="36">
        <v>3212</v>
      </c>
      <c r="B330" s="21" t="s">
        <v>27</v>
      </c>
      <c r="C330" s="75">
        <v>57120</v>
      </c>
      <c r="D330" s="75">
        <v>337274</v>
      </c>
      <c r="E330" s="75">
        <v>337274</v>
      </c>
      <c r="F330" s="110">
        <v>337274</v>
      </c>
      <c r="G330" s="123">
        <v>337274</v>
      </c>
    </row>
    <row r="331" spans="1:7" ht="17.25" customHeight="1" x14ac:dyDescent="0.25">
      <c r="A331" s="28">
        <v>322</v>
      </c>
      <c r="B331" s="18" t="s">
        <v>19</v>
      </c>
      <c r="C331" s="68">
        <f>C332</f>
        <v>0</v>
      </c>
      <c r="D331" s="68">
        <f>D332</f>
        <v>0</v>
      </c>
      <c r="E331" s="68">
        <f t="shared" ref="E331:G331" si="247">E332</f>
        <v>0</v>
      </c>
      <c r="F331" s="85">
        <f t="shared" si="247"/>
        <v>14763</v>
      </c>
      <c r="G331" s="83">
        <f t="shared" si="247"/>
        <v>14763</v>
      </c>
    </row>
    <row r="332" spans="1:7" ht="15" customHeight="1" x14ac:dyDescent="0.25">
      <c r="A332" s="2">
        <v>3221</v>
      </c>
      <c r="B332" s="20" t="s">
        <v>20</v>
      </c>
      <c r="C332" s="75">
        <v>0</v>
      </c>
      <c r="D332" s="75">
        <v>0</v>
      </c>
      <c r="E332" s="75">
        <v>0</v>
      </c>
      <c r="F332" s="110">
        <v>14763</v>
      </c>
      <c r="G332" s="123">
        <v>14763</v>
      </c>
    </row>
    <row r="333" spans="1:7" ht="15" customHeight="1" x14ac:dyDescent="0.25">
      <c r="A333" s="28">
        <v>323</v>
      </c>
      <c r="B333" s="18" t="s">
        <v>3</v>
      </c>
      <c r="C333" s="68">
        <f t="shared" ref="C333" si="248">SUM(C334:C336)</f>
        <v>0</v>
      </c>
      <c r="D333" s="68">
        <f t="shared" ref="D333:F333" si="249">SUM(D334:D336)</f>
        <v>162619</v>
      </c>
      <c r="E333" s="68">
        <f t="shared" si="249"/>
        <v>162619</v>
      </c>
      <c r="F333" s="85">
        <f t="shared" si="249"/>
        <v>162619</v>
      </c>
      <c r="G333" s="83">
        <f t="shared" ref="G333" si="250">SUM(G334:G336)</f>
        <v>162619</v>
      </c>
    </row>
    <row r="334" spans="1:7" ht="15" customHeight="1" x14ac:dyDescent="0.25">
      <c r="A334" s="2">
        <v>3237</v>
      </c>
      <c r="B334" s="20" t="s">
        <v>6</v>
      </c>
      <c r="C334" s="69">
        <v>0</v>
      </c>
      <c r="D334" s="69">
        <v>130000</v>
      </c>
      <c r="E334" s="69">
        <v>130000</v>
      </c>
      <c r="F334" s="87">
        <v>130000</v>
      </c>
      <c r="G334" s="112">
        <v>130000</v>
      </c>
    </row>
    <row r="335" spans="1:7" ht="15" customHeight="1" x14ac:dyDescent="0.25">
      <c r="A335" s="2">
        <v>3238</v>
      </c>
      <c r="B335" s="20" t="s">
        <v>28</v>
      </c>
      <c r="C335" s="69">
        <v>0</v>
      </c>
      <c r="D335" s="69">
        <v>27619</v>
      </c>
      <c r="E335" s="69">
        <v>27619</v>
      </c>
      <c r="F335" s="87">
        <v>27619</v>
      </c>
      <c r="G335" s="112">
        <v>27619</v>
      </c>
    </row>
    <row r="336" spans="1:7" ht="15" customHeight="1" x14ac:dyDescent="0.25">
      <c r="A336" s="2">
        <v>3239</v>
      </c>
      <c r="B336" s="20" t="s">
        <v>7</v>
      </c>
      <c r="C336" s="69">
        <v>0</v>
      </c>
      <c r="D336" s="69">
        <v>5000</v>
      </c>
      <c r="E336" s="69">
        <v>5000</v>
      </c>
      <c r="F336" s="87">
        <v>5000</v>
      </c>
      <c r="G336" s="112">
        <v>5000</v>
      </c>
    </row>
    <row r="337" spans="1:7" x14ac:dyDescent="0.25">
      <c r="A337" s="30">
        <v>61</v>
      </c>
      <c r="B337" s="16" t="s">
        <v>43</v>
      </c>
      <c r="C337" s="61">
        <f>C338+C341</f>
        <v>1487750</v>
      </c>
      <c r="D337" s="61">
        <f t="shared" ref="D337:F337" si="251">D338+D341</f>
        <v>1527750</v>
      </c>
      <c r="E337" s="61">
        <f t="shared" si="251"/>
        <v>1527750</v>
      </c>
      <c r="F337" s="94">
        <f t="shared" si="251"/>
        <v>9168750</v>
      </c>
      <c r="G337" s="119">
        <f t="shared" ref="G337" si="252">G338+G341</f>
        <v>9168750</v>
      </c>
    </row>
    <row r="338" spans="1:7" x14ac:dyDescent="0.25">
      <c r="A338" s="38">
        <v>31</v>
      </c>
      <c r="B338" s="25" t="s">
        <v>21</v>
      </c>
      <c r="C338" s="65">
        <f>C339</f>
        <v>228150</v>
      </c>
      <c r="D338" s="65">
        <f>D339</f>
        <v>241150</v>
      </c>
      <c r="E338" s="65">
        <f t="shared" ref="E338:G339" si="253">E339</f>
        <v>241150</v>
      </c>
      <c r="F338" s="86">
        <f t="shared" si="253"/>
        <v>65150</v>
      </c>
      <c r="G338" s="120">
        <f t="shared" si="253"/>
        <v>65150</v>
      </c>
    </row>
    <row r="339" spans="1:7" x14ac:dyDescent="0.25">
      <c r="A339" s="33">
        <v>311</v>
      </c>
      <c r="B339" s="22" t="s">
        <v>22</v>
      </c>
      <c r="C339" s="68">
        <f>C340</f>
        <v>228150</v>
      </c>
      <c r="D339" s="68">
        <f>D340</f>
        <v>241150</v>
      </c>
      <c r="E339" s="68">
        <f t="shared" si="253"/>
        <v>241150</v>
      </c>
      <c r="F339" s="85">
        <f t="shared" si="253"/>
        <v>65150</v>
      </c>
      <c r="G339" s="83">
        <f t="shared" si="253"/>
        <v>65150</v>
      </c>
    </row>
    <row r="340" spans="1:7" x14ac:dyDescent="0.25">
      <c r="A340" s="36">
        <v>3111</v>
      </c>
      <c r="B340" s="23" t="s">
        <v>23</v>
      </c>
      <c r="C340" s="75">
        <v>228150</v>
      </c>
      <c r="D340" s="75">
        <v>241150</v>
      </c>
      <c r="E340" s="75">
        <v>241150</v>
      </c>
      <c r="F340" s="110">
        <v>65150</v>
      </c>
      <c r="G340" s="123">
        <v>65150</v>
      </c>
    </row>
    <row r="341" spans="1:7" x14ac:dyDescent="0.25">
      <c r="A341" s="29">
        <v>32</v>
      </c>
      <c r="B341" s="17" t="s">
        <v>2</v>
      </c>
      <c r="C341" s="65">
        <f>C342+C345+C350+C357</f>
        <v>1259600</v>
      </c>
      <c r="D341" s="65">
        <f>D342+D345+D350+D357</f>
        <v>1286600</v>
      </c>
      <c r="E341" s="65">
        <f>E342+E345+E350+E357</f>
        <v>1286600</v>
      </c>
      <c r="F341" s="86">
        <f>F342+F345+F350+F357</f>
        <v>9103600</v>
      </c>
      <c r="G341" s="120">
        <f>G342+G345+G350+G357</f>
        <v>9103600</v>
      </c>
    </row>
    <row r="342" spans="1:7" ht="17.25" customHeight="1" x14ac:dyDescent="0.25">
      <c r="A342" s="28">
        <v>321</v>
      </c>
      <c r="B342" s="18" t="s">
        <v>12</v>
      </c>
      <c r="C342" s="68">
        <f>SUM(C343:C344)</f>
        <v>110000</v>
      </c>
      <c r="D342" s="68">
        <f>SUM(D343:D344)</f>
        <v>137000</v>
      </c>
      <c r="E342" s="68">
        <f>SUM(E343:E344)</f>
        <v>137000</v>
      </c>
      <c r="F342" s="85">
        <f>SUM(F343:F344)</f>
        <v>420000</v>
      </c>
      <c r="G342" s="83">
        <f>SUM(G343:G344)</f>
        <v>420000</v>
      </c>
    </row>
    <row r="343" spans="1:7" x14ac:dyDescent="0.25">
      <c r="A343" s="2">
        <v>3211</v>
      </c>
      <c r="B343" s="20" t="s">
        <v>13</v>
      </c>
      <c r="C343" s="69">
        <v>50000</v>
      </c>
      <c r="D343" s="69">
        <v>50000</v>
      </c>
      <c r="E343" s="69">
        <v>50000</v>
      </c>
      <c r="F343" s="87">
        <v>280000</v>
      </c>
      <c r="G343" s="112">
        <v>280000</v>
      </c>
    </row>
    <row r="344" spans="1:7" ht="13.5" customHeight="1" x14ac:dyDescent="0.25">
      <c r="A344" s="2">
        <v>3213</v>
      </c>
      <c r="B344" s="20" t="s">
        <v>35</v>
      </c>
      <c r="C344" s="69">
        <v>60000</v>
      </c>
      <c r="D344" s="69">
        <v>87000</v>
      </c>
      <c r="E344" s="69">
        <v>87000</v>
      </c>
      <c r="F344" s="87">
        <v>140000</v>
      </c>
      <c r="G344" s="112">
        <v>140000</v>
      </c>
    </row>
    <row r="345" spans="1:7" ht="18" customHeight="1" x14ac:dyDescent="0.25">
      <c r="A345" s="28">
        <v>322</v>
      </c>
      <c r="B345" s="18" t="s">
        <v>19</v>
      </c>
      <c r="C345" s="68">
        <f t="shared" ref="C345" si="254">SUM(C346:C349)</f>
        <v>707600</v>
      </c>
      <c r="D345" s="68">
        <f t="shared" ref="D345:F345" si="255">SUM(D346:D349)</f>
        <v>707600</v>
      </c>
      <c r="E345" s="68">
        <f t="shared" si="255"/>
        <v>707600</v>
      </c>
      <c r="F345" s="85">
        <f t="shared" si="255"/>
        <v>8469600</v>
      </c>
      <c r="G345" s="83">
        <f t="shared" ref="G345" si="256">SUM(G346:G349)</f>
        <v>8469600</v>
      </c>
    </row>
    <row r="346" spans="1:7" ht="16.5" customHeight="1" x14ac:dyDescent="0.25">
      <c r="A346" s="2">
        <v>3221</v>
      </c>
      <c r="B346" s="20" t="s">
        <v>20</v>
      </c>
      <c r="C346" s="69">
        <v>75000</v>
      </c>
      <c r="D346" s="69">
        <v>75000</v>
      </c>
      <c r="E346" s="69">
        <v>75000</v>
      </c>
      <c r="F346" s="87">
        <v>10000</v>
      </c>
      <c r="G346" s="112">
        <v>10000</v>
      </c>
    </row>
    <row r="347" spans="1:7" x14ac:dyDescent="0.25">
      <c r="A347" s="2">
        <v>3222</v>
      </c>
      <c r="B347" s="20" t="s">
        <v>44</v>
      </c>
      <c r="C347" s="69">
        <v>532600</v>
      </c>
      <c r="D347" s="69">
        <v>532600</v>
      </c>
      <c r="E347" s="69">
        <v>532600</v>
      </c>
      <c r="F347" s="87">
        <v>8439600</v>
      </c>
      <c r="G347" s="112">
        <v>8439600</v>
      </c>
    </row>
    <row r="348" spans="1:7" ht="22.5" x14ac:dyDescent="0.25">
      <c r="A348" s="2">
        <v>3224</v>
      </c>
      <c r="B348" s="20" t="s">
        <v>50</v>
      </c>
      <c r="C348" s="69">
        <v>50000</v>
      </c>
      <c r="D348" s="69">
        <v>50000</v>
      </c>
      <c r="E348" s="69">
        <v>50000</v>
      </c>
      <c r="F348" s="87">
        <v>10000</v>
      </c>
      <c r="G348" s="112">
        <v>10000</v>
      </c>
    </row>
    <row r="349" spans="1:7" x14ac:dyDescent="0.25">
      <c r="A349" s="2">
        <v>3225</v>
      </c>
      <c r="B349" s="20" t="s">
        <v>45</v>
      </c>
      <c r="C349" s="69">
        <v>50000</v>
      </c>
      <c r="D349" s="69">
        <v>50000</v>
      </c>
      <c r="E349" s="69">
        <v>50000</v>
      </c>
      <c r="F349" s="87">
        <v>10000</v>
      </c>
      <c r="G349" s="112">
        <v>10000</v>
      </c>
    </row>
    <row r="350" spans="1:7" x14ac:dyDescent="0.25">
      <c r="A350" s="28">
        <v>323</v>
      </c>
      <c r="B350" s="18" t="s">
        <v>3</v>
      </c>
      <c r="C350" s="68">
        <f t="shared" ref="C350" si="257">SUM(C351:C356)</f>
        <v>392000</v>
      </c>
      <c r="D350" s="68">
        <f t="shared" ref="D350:F350" si="258">SUM(D351:D356)</f>
        <v>392000</v>
      </c>
      <c r="E350" s="68">
        <f t="shared" si="258"/>
        <v>392000</v>
      </c>
      <c r="F350" s="85">
        <f t="shared" si="258"/>
        <v>191000</v>
      </c>
      <c r="G350" s="83">
        <f t="shared" ref="G350" si="259">SUM(G351:G356)</f>
        <v>191000</v>
      </c>
    </row>
    <row r="351" spans="1:7" ht="17.25" customHeight="1" x14ac:dyDescent="0.25">
      <c r="A351" s="2">
        <v>3231</v>
      </c>
      <c r="B351" s="20" t="s">
        <v>4</v>
      </c>
      <c r="C351" s="69">
        <v>20000</v>
      </c>
      <c r="D351" s="69">
        <v>20000</v>
      </c>
      <c r="E351" s="69">
        <v>20000</v>
      </c>
      <c r="F351" s="87">
        <v>1000</v>
      </c>
      <c r="G351" s="112">
        <v>1000</v>
      </c>
    </row>
    <row r="352" spans="1:7" ht="13.5" customHeight="1" x14ac:dyDescent="0.25">
      <c r="A352" s="2">
        <v>3232</v>
      </c>
      <c r="B352" s="20" t="s">
        <v>51</v>
      </c>
      <c r="C352" s="69">
        <v>200000</v>
      </c>
      <c r="D352" s="69">
        <v>200000</v>
      </c>
      <c r="E352" s="69">
        <v>200000</v>
      </c>
      <c r="F352" s="87">
        <v>100000</v>
      </c>
      <c r="G352" s="112">
        <v>100000</v>
      </c>
    </row>
    <row r="353" spans="1:7" ht="15.75" customHeight="1" x14ac:dyDescent="0.25">
      <c r="A353" s="2">
        <v>3233</v>
      </c>
      <c r="B353" s="20" t="s">
        <v>5</v>
      </c>
      <c r="C353" s="69">
        <v>20000</v>
      </c>
      <c r="D353" s="69">
        <v>20000</v>
      </c>
      <c r="E353" s="69">
        <v>20000</v>
      </c>
      <c r="F353" s="87">
        <v>20000</v>
      </c>
      <c r="G353" s="112">
        <v>20000</v>
      </c>
    </row>
    <row r="354" spans="1:7" x14ac:dyDescent="0.25">
      <c r="A354" s="2">
        <v>3237</v>
      </c>
      <c r="B354" s="20" t="s">
        <v>6</v>
      </c>
      <c r="C354" s="69">
        <v>10000</v>
      </c>
      <c r="D354" s="69">
        <v>10000</v>
      </c>
      <c r="E354" s="69">
        <v>10000</v>
      </c>
      <c r="F354" s="87">
        <v>10000</v>
      </c>
      <c r="G354" s="112">
        <v>10000</v>
      </c>
    </row>
    <row r="355" spans="1:7" x14ac:dyDescent="0.25">
      <c r="A355" s="2">
        <v>3238</v>
      </c>
      <c r="B355" s="20" t="s">
        <v>28</v>
      </c>
      <c r="C355" s="69">
        <v>10000</v>
      </c>
      <c r="D355" s="69">
        <v>10000</v>
      </c>
      <c r="E355" s="69">
        <v>10000</v>
      </c>
      <c r="F355" s="87">
        <v>10000</v>
      </c>
      <c r="G355" s="112">
        <v>10000</v>
      </c>
    </row>
    <row r="356" spans="1:7" x14ac:dyDescent="0.25">
      <c r="A356" s="2">
        <v>3239</v>
      </c>
      <c r="B356" s="20" t="s">
        <v>7</v>
      </c>
      <c r="C356" s="69">
        <v>132000</v>
      </c>
      <c r="D356" s="69">
        <v>132000</v>
      </c>
      <c r="E356" s="69">
        <v>132000</v>
      </c>
      <c r="F356" s="87">
        <v>50000</v>
      </c>
      <c r="G356" s="112">
        <v>50000</v>
      </c>
    </row>
    <row r="357" spans="1:7" x14ac:dyDescent="0.25">
      <c r="A357" s="28">
        <v>329</v>
      </c>
      <c r="B357" s="18" t="s">
        <v>9</v>
      </c>
      <c r="C357" s="68">
        <f>SUM(C358:C361)</f>
        <v>50000</v>
      </c>
      <c r="D357" s="68">
        <f t="shared" ref="D357:F357" si="260">SUM(D358:D361)</f>
        <v>50000</v>
      </c>
      <c r="E357" s="68">
        <f t="shared" si="260"/>
        <v>50000</v>
      </c>
      <c r="F357" s="85">
        <f t="shared" si="260"/>
        <v>23000</v>
      </c>
      <c r="G357" s="83">
        <f t="shared" ref="G357" si="261">SUM(G358:G361)</f>
        <v>23000</v>
      </c>
    </row>
    <row r="358" spans="1:7" x14ac:dyDescent="0.25">
      <c r="A358" s="2">
        <v>3292</v>
      </c>
      <c r="B358" s="20" t="s">
        <v>53</v>
      </c>
      <c r="C358" s="69">
        <v>5000</v>
      </c>
      <c r="D358" s="69">
        <v>5000</v>
      </c>
      <c r="E358" s="69">
        <v>5000</v>
      </c>
      <c r="F358" s="87">
        <v>5000</v>
      </c>
      <c r="G358" s="112">
        <v>5000</v>
      </c>
    </row>
    <row r="359" spans="1:7" x14ac:dyDescent="0.25">
      <c r="A359" s="2">
        <v>3293</v>
      </c>
      <c r="B359" s="20" t="s">
        <v>14</v>
      </c>
      <c r="C359" s="69">
        <v>20000</v>
      </c>
      <c r="D359" s="69">
        <v>20000</v>
      </c>
      <c r="E359" s="69">
        <v>20000</v>
      </c>
      <c r="F359" s="87">
        <v>5000</v>
      </c>
      <c r="G359" s="112">
        <v>5000</v>
      </c>
    </row>
    <row r="360" spans="1:7" x14ac:dyDescent="0.25">
      <c r="A360" s="2">
        <v>3294</v>
      </c>
      <c r="B360" s="20" t="s">
        <v>39</v>
      </c>
      <c r="C360" s="69">
        <v>25000</v>
      </c>
      <c r="D360" s="69">
        <v>25000</v>
      </c>
      <c r="E360" s="69">
        <v>25000</v>
      </c>
      <c r="F360" s="87">
        <v>10000</v>
      </c>
      <c r="G360" s="112">
        <v>10000</v>
      </c>
    </row>
    <row r="361" spans="1:7" x14ac:dyDescent="0.25">
      <c r="A361" s="2">
        <v>3299</v>
      </c>
      <c r="B361" s="20" t="s">
        <v>9</v>
      </c>
      <c r="C361" s="69">
        <v>0</v>
      </c>
      <c r="D361" s="69">
        <v>0</v>
      </c>
      <c r="E361" s="69">
        <v>0</v>
      </c>
      <c r="F361" s="87">
        <v>3000</v>
      </c>
      <c r="G361" s="112">
        <v>3000</v>
      </c>
    </row>
    <row r="362" spans="1:7" ht="34.5" customHeight="1" x14ac:dyDescent="0.25">
      <c r="A362" s="27" t="s">
        <v>88</v>
      </c>
      <c r="B362" s="15" t="s">
        <v>89</v>
      </c>
      <c r="C362" s="60">
        <f t="shared" ref="C362:G362" si="262">C363</f>
        <v>300000</v>
      </c>
      <c r="D362" s="60">
        <f t="shared" si="262"/>
        <v>300000</v>
      </c>
      <c r="E362" s="60">
        <f t="shared" si="262"/>
        <v>300000</v>
      </c>
      <c r="F362" s="93">
        <f t="shared" si="262"/>
        <v>300000</v>
      </c>
      <c r="G362" s="118">
        <f t="shared" si="262"/>
        <v>300000</v>
      </c>
    </row>
    <row r="363" spans="1:7" x14ac:dyDescent="0.25">
      <c r="A363" s="30">
        <v>11</v>
      </c>
      <c r="B363" s="16" t="s">
        <v>1</v>
      </c>
      <c r="C363" s="61">
        <f>C364+C373+C378</f>
        <v>300000</v>
      </c>
      <c r="D363" s="61">
        <f>D364+D373+D378</f>
        <v>300000</v>
      </c>
      <c r="E363" s="61">
        <f>E364+E373+E378</f>
        <v>300000</v>
      </c>
      <c r="F363" s="94">
        <f>F364+F373+F378</f>
        <v>300000</v>
      </c>
      <c r="G363" s="119">
        <f>G364+G373+G378</f>
        <v>300000</v>
      </c>
    </row>
    <row r="364" spans="1:7" x14ac:dyDescent="0.25">
      <c r="A364" s="29">
        <v>32</v>
      </c>
      <c r="B364" s="17" t="s">
        <v>2</v>
      </c>
      <c r="C364" s="65">
        <f t="shared" ref="C364" si="263">C365+C367+C370</f>
        <v>255000</v>
      </c>
      <c r="D364" s="65">
        <f t="shared" ref="D364:F364" si="264">D365+D367+D370</f>
        <v>255000</v>
      </c>
      <c r="E364" s="65">
        <f t="shared" si="264"/>
        <v>255000</v>
      </c>
      <c r="F364" s="86">
        <f t="shared" si="264"/>
        <v>255000</v>
      </c>
      <c r="G364" s="120">
        <f t="shared" ref="G364" si="265">G365+G367+G370</f>
        <v>255000</v>
      </c>
    </row>
    <row r="365" spans="1:7" ht="15" customHeight="1" x14ac:dyDescent="0.25">
      <c r="A365" s="28">
        <v>321</v>
      </c>
      <c r="B365" s="18" t="s">
        <v>12</v>
      </c>
      <c r="C365" s="68">
        <f t="shared" ref="C365:G365" si="266">C366</f>
        <v>10000</v>
      </c>
      <c r="D365" s="68">
        <f t="shared" si="266"/>
        <v>10000</v>
      </c>
      <c r="E365" s="68">
        <f t="shared" si="266"/>
        <v>10000</v>
      </c>
      <c r="F365" s="85">
        <f t="shared" si="266"/>
        <v>10000</v>
      </c>
      <c r="G365" s="83">
        <f t="shared" si="266"/>
        <v>10000</v>
      </c>
    </row>
    <row r="366" spans="1:7" x14ac:dyDescent="0.25">
      <c r="A366" s="2">
        <v>3211</v>
      </c>
      <c r="B366" s="20" t="s">
        <v>13</v>
      </c>
      <c r="C366" s="69">
        <v>10000</v>
      </c>
      <c r="D366" s="69">
        <v>10000</v>
      </c>
      <c r="E366" s="69">
        <v>10000</v>
      </c>
      <c r="F366" s="87">
        <v>10000</v>
      </c>
      <c r="G366" s="112">
        <v>10000</v>
      </c>
    </row>
    <row r="367" spans="1:7" ht="15" customHeight="1" x14ac:dyDescent="0.25">
      <c r="A367" s="28">
        <v>322</v>
      </c>
      <c r="B367" s="18" t="s">
        <v>19</v>
      </c>
      <c r="C367" s="68">
        <f>C368+C369</f>
        <v>210000</v>
      </c>
      <c r="D367" s="68">
        <f>D368+D369</f>
        <v>210000</v>
      </c>
      <c r="E367" s="68">
        <f t="shared" ref="E367:F367" si="267">E368+E369</f>
        <v>210000</v>
      </c>
      <c r="F367" s="85">
        <f t="shared" si="267"/>
        <v>210000</v>
      </c>
      <c r="G367" s="83">
        <f t="shared" ref="G367" si="268">G368+G369</f>
        <v>210000</v>
      </c>
    </row>
    <row r="368" spans="1:7" x14ac:dyDescent="0.25">
      <c r="A368" s="2">
        <v>3221</v>
      </c>
      <c r="B368" s="20" t="s">
        <v>44</v>
      </c>
      <c r="C368" s="75">
        <v>10000</v>
      </c>
      <c r="D368" s="75">
        <v>10000</v>
      </c>
      <c r="E368" s="75">
        <v>10000</v>
      </c>
      <c r="F368" s="110">
        <v>10000</v>
      </c>
      <c r="G368" s="123">
        <v>10000</v>
      </c>
    </row>
    <row r="369" spans="1:7" x14ac:dyDescent="0.25">
      <c r="A369" s="2">
        <v>3222</v>
      </c>
      <c r="B369" s="20" t="s">
        <v>44</v>
      </c>
      <c r="C369" s="69">
        <v>200000</v>
      </c>
      <c r="D369" s="69">
        <v>200000</v>
      </c>
      <c r="E369" s="69">
        <v>200000</v>
      </c>
      <c r="F369" s="87">
        <v>200000</v>
      </c>
      <c r="G369" s="112">
        <v>200000</v>
      </c>
    </row>
    <row r="370" spans="1:7" x14ac:dyDescent="0.25">
      <c r="A370" s="28">
        <v>323</v>
      </c>
      <c r="B370" s="18" t="s">
        <v>3</v>
      </c>
      <c r="C370" s="68">
        <f>SUM(C371:C372)</f>
        <v>35000</v>
      </c>
      <c r="D370" s="68">
        <f>SUM(D371:D372)</f>
        <v>35000</v>
      </c>
      <c r="E370" s="68">
        <f>SUM(E371:E372)</f>
        <v>35000</v>
      </c>
      <c r="F370" s="85">
        <f>SUM(F371:F372)</f>
        <v>35000</v>
      </c>
      <c r="G370" s="83">
        <f>SUM(G371:G372)</f>
        <v>35000</v>
      </c>
    </row>
    <row r="371" spans="1:7" ht="15" customHeight="1" x14ac:dyDescent="0.25">
      <c r="A371" s="2">
        <v>3232</v>
      </c>
      <c r="B371" s="20" t="s">
        <v>51</v>
      </c>
      <c r="C371" s="69">
        <v>5000</v>
      </c>
      <c r="D371" s="69">
        <v>5000</v>
      </c>
      <c r="E371" s="69">
        <v>5000</v>
      </c>
      <c r="F371" s="87">
        <v>5000</v>
      </c>
      <c r="G371" s="112">
        <v>5000</v>
      </c>
    </row>
    <row r="372" spans="1:7" x14ac:dyDescent="0.25">
      <c r="A372" s="2">
        <v>3237</v>
      </c>
      <c r="B372" s="20" t="s">
        <v>6</v>
      </c>
      <c r="C372" s="69">
        <v>30000</v>
      </c>
      <c r="D372" s="69">
        <v>30000</v>
      </c>
      <c r="E372" s="69">
        <v>30000</v>
      </c>
      <c r="F372" s="87">
        <v>30000</v>
      </c>
      <c r="G372" s="112">
        <v>30000</v>
      </c>
    </row>
    <row r="373" spans="1:7" ht="24" customHeight="1" x14ac:dyDescent="0.25">
      <c r="A373" s="29">
        <v>42</v>
      </c>
      <c r="B373" s="17" t="s">
        <v>15</v>
      </c>
      <c r="C373" s="65">
        <f>C374</f>
        <v>30000</v>
      </c>
      <c r="D373" s="65">
        <f>D374</f>
        <v>30000</v>
      </c>
      <c r="E373" s="65">
        <f t="shared" ref="E373:G373" si="269">E374</f>
        <v>30000</v>
      </c>
      <c r="F373" s="86">
        <f t="shared" si="269"/>
        <v>30000</v>
      </c>
      <c r="G373" s="120">
        <f t="shared" si="269"/>
        <v>30000</v>
      </c>
    </row>
    <row r="374" spans="1:7" x14ac:dyDescent="0.25">
      <c r="A374" s="28">
        <v>422</v>
      </c>
      <c r="B374" s="18" t="s">
        <v>31</v>
      </c>
      <c r="C374" s="68">
        <f>SUM(C375:C377)</f>
        <v>30000</v>
      </c>
      <c r="D374" s="68">
        <f>SUM(D375:D377)</f>
        <v>30000</v>
      </c>
      <c r="E374" s="68">
        <f t="shared" ref="E374:F374" si="270">SUM(E375:E377)</f>
        <v>30000</v>
      </c>
      <c r="F374" s="85">
        <f t="shared" si="270"/>
        <v>30000</v>
      </c>
      <c r="G374" s="83">
        <f t="shared" ref="G374" si="271">SUM(G375:G377)</f>
        <v>30000</v>
      </c>
    </row>
    <row r="375" spans="1:7" x14ac:dyDescent="0.25">
      <c r="A375" s="2">
        <v>4221</v>
      </c>
      <c r="B375" s="20" t="s">
        <v>36</v>
      </c>
      <c r="C375" s="69">
        <v>5000</v>
      </c>
      <c r="D375" s="69">
        <v>5000</v>
      </c>
      <c r="E375" s="69">
        <v>5000</v>
      </c>
      <c r="F375" s="87">
        <v>5000</v>
      </c>
      <c r="G375" s="112">
        <v>5000</v>
      </c>
    </row>
    <row r="376" spans="1:7" ht="15" customHeight="1" x14ac:dyDescent="0.25">
      <c r="A376" s="2">
        <v>4224</v>
      </c>
      <c r="B376" s="20" t="s">
        <v>32</v>
      </c>
      <c r="C376" s="69">
        <v>10000</v>
      </c>
      <c r="D376" s="69">
        <v>10000</v>
      </c>
      <c r="E376" s="69">
        <v>10000</v>
      </c>
      <c r="F376" s="87">
        <v>10000</v>
      </c>
      <c r="G376" s="112">
        <v>10000</v>
      </c>
    </row>
    <row r="377" spans="1:7" ht="15" customHeight="1" x14ac:dyDescent="0.25">
      <c r="A377" s="51">
        <v>4227</v>
      </c>
      <c r="B377" s="20" t="s">
        <v>61</v>
      </c>
      <c r="C377" s="69">
        <v>15000</v>
      </c>
      <c r="D377" s="69">
        <v>15000</v>
      </c>
      <c r="E377" s="69">
        <v>15000</v>
      </c>
      <c r="F377" s="87">
        <v>15000</v>
      </c>
      <c r="G377" s="112">
        <v>15000</v>
      </c>
    </row>
    <row r="378" spans="1:7" ht="22.5" x14ac:dyDescent="0.25">
      <c r="A378" s="29">
        <v>45</v>
      </c>
      <c r="B378" s="17" t="s">
        <v>72</v>
      </c>
      <c r="C378" s="80">
        <f>C379</f>
        <v>15000</v>
      </c>
      <c r="D378" s="80">
        <f>D379</f>
        <v>15000</v>
      </c>
      <c r="E378" s="80">
        <f t="shared" ref="E378:G379" si="272">E379</f>
        <v>15000</v>
      </c>
      <c r="F378" s="95">
        <f t="shared" si="272"/>
        <v>15000</v>
      </c>
      <c r="G378" s="126">
        <f t="shared" si="272"/>
        <v>15000</v>
      </c>
    </row>
    <row r="379" spans="1:7" ht="15" customHeight="1" x14ac:dyDescent="0.25">
      <c r="A379" s="28">
        <v>451</v>
      </c>
      <c r="B379" s="18" t="s">
        <v>97</v>
      </c>
      <c r="C379" s="77">
        <f>C380</f>
        <v>15000</v>
      </c>
      <c r="D379" s="77">
        <f>D380</f>
        <v>15000</v>
      </c>
      <c r="E379" s="77">
        <f t="shared" si="272"/>
        <v>15000</v>
      </c>
      <c r="F379" s="96">
        <f t="shared" si="272"/>
        <v>15000</v>
      </c>
      <c r="G379" s="127">
        <f t="shared" si="272"/>
        <v>15000</v>
      </c>
    </row>
    <row r="380" spans="1:7" ht="15" customHeight="1" x14ac:dyDescent="0.25">
      <c r="A380" s="2">
        <v>4511</v>
      </c>
      <c r="B380" s="20" t="s">
        <v>97</v>
      </c>
      <c r="C380" s="69">
        <v>15000</v>
      </c>
      <c r="D380" s="69">
        <v>15000</v>
      </c>
      <c r="E380" s="69">
        <v>15000</v>
      </c>
      <c r="F380" s="87">
        <v>15000</v>
      </c>
      <c r="G380" s="112">
        <v>15000</v>
      </c>
    </row>
    <row r="381" spans="1:7" ht="24" customHeight="1" x14ac:dyDescent="0.25">
      <c r="A381" s="27" t="s">
        <v>92</v>
      </c>
      <c r="B381" s="15" t="s">
        <v>93</v>
      </c>
      <c r="C381" s="60">
        <f t="shared" ref="C381:E381" si="273">C382+C397+C412</f>
        <v>1644080</v>
      </c>
      <c r="D381" s="60">
        <f t="shared" si="273"/>
        <v>2012021</v>
      </c>
      <c r="E381" s="60">
        <f t="shared" si="273"/>
        <v>2012021</v>
      </c>
      <c r="F381" s="93">
        <f>F382+F397+F412</f>
        <v>3421112</v>
      </c>
      <c r="G381" s="118">
        <f>G382+G397+G412</f>
        <v>3421112</v>
      </c>
    </row>
    <row r="382" spans="1:7" x14ac:dyDescent="0.25">
      <c r="A382" s="30">
        <v>12</v>
      </c>
      <c r="B382" s="16" t="s">
        <v>33</v>
      </c>
      <c r="C382" s="61">
        <f>C383+C388+C394</f>
        <v>411020</v>
      </c>
      <c r="D382" s="61">
        <f>D383+D388+D394</f>
        <v>503006</v>
      </c>
      <c r="E382" s="61">
        <f t="shared" ref="E382:F382" si="274">E383+E388+E394</f>
        <v>503006</v>
      </c>
      <c r="F382" s="94">
        <f t="shared" si="274"/>
        <v>432222</v>
      </c>
      <c r="G382" s="119">
        <f t="shared" ref="G382" si="275">G383+G388+G394</f>
        <v>432222</v>
      </c>
    </row>
    <row r="383" spans="1:7" x14ac:dyDescent="0.25">
      <c r="A383" s="29">
        <v>31</v>
      </c>
      <c r="B383" s="17" t="s">
        <v>21</v>
      </c>
      <c r="C383" s="65">
        <f t="shared" ref="C383" si="276">C384+C386</f>
        <v>68154</v>
      </c>
      <c r="D383" s="65">
        <f t="shared" ref="D383:F383" si="277">D384+D386</f>
        <v>68154</v>
      </c>
      <c r="E383" s="65">
        <f t="shared" si="277"/>
        <v>68154</v>
      </c>
      <c r="F383" s="86">
        <f t="shared" si="277"/>
        <v>31933</v>
      </c>
      <c r="G383" s="120">
        <f t="shared" ref="G383" si="278">G384+G386</f>
        <v>31933</v>
      </c>
    </row>
    <row r="384" spans="1:7" x14ac:dyDescent="0.25">
      <c r="A384" s="28">
        <v>311</v>
      </c>
      <c r="B384" s="18" t="s">
        <v>22</v>
      </c>
      <c r="C384" s="68">
        <f t="shared" ref="C384:G384" si="279">C385</f>
        <v>58501</v>
      </c>
      <c r="D384" s="68">
        <f t="shared" si="279"/>
        <v>58501</v>
      </c>
      <c r="E384" s="68">
        <f t="shared" si="279"/>
        <v>58501</v>
      </c>
      <c r="F384" s="85">
        <f t="shared" si="279"/>
        <v>27410</v>
      </c>
      <c r="G384" s="83">
        <f t="shared" si="279"/>
        <v>27410</v>
      </c>
    </row>
    <row r="385" spans="1:7" x14ac:dyDescent="0.25">
      <c r="A385" s="2">
        <v>3111</v>
      </c>
      <c r="B385" s="20" t="s">
        <v>23</v>
      </c>
      <c r="C385" s="69">
        <v>58501</v>
      </c>
      <c r="D385" s="69">
        <v>58501</v>
      </c>
      <c r="E385" s="69">
        <v>58501</v>
      </c>
      <c r="F385" s="87">
        <v>27410</v>
      </c>
      <c r="G385" s="112">
        <v>27410</v>
      </c>
    </row>
    <row r="386" spans="1:7" x14ac:dyDescent="0.25">
      <c r="A386" s="28">
        <v>313</v>
      </c>
      <c r="B386" s="18" t="s">
        <v>25</v>
      </c>
      <c r="C386" s="68">
        <f t="shared" ref="C386:G386" si="280">SUM(C387:C387)</f>
        <v>9653</v>
      </c>
      <c r="D386" s="68">
        <f t="shared" si="280"/>
        <v>9653</v>
      </c>
      <c r="E386" s="68">
        <f t="shared" si="280"/>
        <v>9653</v>
      </c>
      <c r="F386" s="85">
        <f t="shared" si="280"/>
        <v>4523</v>
      </c>
      <c r="G386" s="83">
        <f t="shared" si="280"/>
        <v>4523</v>
      </c>
    </row>
    <row r="387" spans="1:7" ht="15" customHeight="1" x14ac:dyDescent="0.25">
      <c r="A387" s="2">
        <v>3132</v>
      </c>
      <c r="B387" s="20" t="s">
        <v>26</v>
      </c>
      <c r="C387" s="69">
        <v>9653</v>
      </c>
      <c r="D387" s="69">
        <v>9653</v>
      </c>
      <c r="E387" s="69">
        <v>9653</v>
      </c>
      <c r="F387" s="87">
        <v>4523</v>
      </c>
      <c r="G387" s="112">
        <v>4523</v>
      </c>
    </row>
    <row r="388" spans="1:7" ht="15" customHeight="1" x14ac:dyDescent="0.25">
      <c r="A388" s="29">
        <v>32</v>
      </c>
      <c r="B388" s="17" t="s">
        <v>2</v>
      </c>
      <c r="C388" s="65">
        <f>C389+C391</f>
        <v>46168</v>
      </c>
      <c r="D388" s="65">
        <f>D389+D391</f>
        <v>138154</v>
      </c>
      <c r="E388" s="65">
        <f t="shared" ref="E388:F388" si="281">E389+E391</f>
        <v>138154</v>
      </c>
      <c r="F388" s="86">
        <f t="shared" si="281"/>
        <v>122532</v>
      </c>
      <c r="G388" s="120">
        <f t="shared" ref="G388" si="282">G389+G391</f>
        <v>122532</v>
      </c>
    </row>
    <row r="389" spans="1:7" ht="15" customHeight="1" x14ac:dyDescent="0.25">
      <c r="A389" s="28">
        <v>321</v>
      </c>
      <c r="B389" s="18" t="s">
        <v>12</v>
      </c>
      <c r="C389" s="68">
        <f t="shared" ref="C389:G389" si="283">SUM(C390:C390)</f>
        <v>12549</v>
      </c>
      <c r="D389" s="68">
        <f t="shared" si="283"/>
        <v>12549</v>
      </c>
      <c r="E389" s="68">
        <f t="shared" si="283"/>
        <v>12549</v>
      </c>
      <c r="F389" s="85">
        <f t="shared" si="283"/>
        <v>0</v>
      </c>
      <c r="G389" s="83">
        <f t="shared" si="283"/>
        <v>0</v>
      </c>
    </row>
    <row r="390" spans="1:7" ht="15" customHeight="1" x14ac:dyDescent="0.25">
      <c r="A390" s="2">
        <v>3211</v>
      </c>
      <c r="B390" s="20" t="s">
        <v>13</v>
      </c>
      <c r="C390" s="69">
        <v>12549</v>
      </c>
      <c r="D390" s="69">
        <v>12549</v>
      </c>
      <c r="E390" s="69">
        <v>12549</v>
      </c>
      <c r="F390" s="87">
        <v>0</v>
      </c>
      <c r="G390" s="112">
        <v>0</v>
      </c>
    </row>
    <row r="391" spans="1:7" ht="15" customHeight="1" x14ac:dyDescent="0.25">
      <c r="A391" s="28">
        <v>323</v>
      </c>
      <c r="B391" s="18" t="s">
        <v>3</v>
      </c>
      <c r="C391" s="68">
        <f t="shared" ref="C391" si="284">SUM(C392:C393)</f>
        <v>33619</v>
      </c>
      <c r="D391" s="68">
        <f t="shared" ref="D391:F391" si="285">SUM(D392:D393)</f>
        <v>125605</v>
      </c>
      <c r="E391" s="68">
        <f t="shared" si="285"/>
        <v>125605</v>
      </c>
      <c r="F391" s="85">
        <f t="shared" si="285"/>
        <v>122532</v>
      </c>
      <c r="G391" s="83">
        <f t="shared" ref="G391" si="286">SUM(G392:G393)</f>
        <v>122532</v>
      </c>
    </row>
    <row r="392" spans="1:7" ht="15" customHeight="1" x14ac:dyDescent="0.25">
      <c r="A392" s="2">
        <v>3233</v>
      </c>
      <c r="B392" s="20" t="s">
        <v>5</v>
      </c>
      <c r="C392" s="69">
        <v>7070</v>
      </c>
      <c r="D392" s="69">
        <v>7070</v>
      </c>
      <c r="E392" s="69">
        <v>7070</v>
      </c>
      <c r="F392" s="87">
        <v>3997</v>
      </c>
      <c r="G392" s="112">
        <v>3997</v>
      </c>
    </row>
    <row r="393" spans="1:7" x14ac:dyDescent="0.25">
      <c r="A393" s="2">
        <v>3237</v>
      </c>
      <c r="B393" s="20" t="s">
        <v>6</v>
      </c>
      <c r="C393" s="69">
        <v>26549</v>
      </c>
      <c r="D393" s="69">
        <v>118535</v>
      </c>
      <c r="E393" s="69">
        <v>118535</v>
      </c>
      <c r="F393" s="87">
        <v>118535</v>
      </c>
      <c r="G393" s="112">
        <v>118535</v>
      </c>
    </row>
    <row r="394" spans="1:7" ht="26.25" customHeight="1" x14ac:dyDescent="0.25">
      <c r="A394" s="29">
        <v>42</v>
      </c>
      <c r="B394" s="17" t="s">
        <v>15</v>
      </c>
      <c r="C394" s="80">
        <f>C395</f>
        <v>296698</v>
      </c>
      <c r="D394" s="80">
        <f>D395</f>
        <v>296698</v>
      </c>
      <c r="E394" s="80">
        <f t="shared" ref="E394:G395" si="287">E395</f>
        <v>296698</v>
      </c>
      <c r="F394" s="95">
        <f t="shared" si="287"/>
        <v>277757</v>
      </c>
      <c r="G394" s="126">
        <f t="shared" si="287"/>
        <v>277757</v>
      </c>
    </row>
    <row r="395" spans="1:7" ht="15" customHeight="1" x14ac:dyDescent="0.25">
      <c r="A395" s="52">
        <v>426</v>
      </c>
      <c r="B395" s="18" t="s">
        <v>17</v>
      </c>
      <c r="C395" s="77">
        <f>C396</f>
        <v>296698</v>
      </c>
      <c r="D395" s="77">
        <f>D396</f>
        <v>296698</v>
      </c>
      <c r="E395" s="77">
        <f t="shared" si="287"/>
        <v>296698</v>
      </c>
      <c r="F395" s="96">
        <f t="shared" si="287"/>
        <v>277757</v>
      </c>
      <c r="G395" s="127">
        <f t="shared" si="287"/>
        <v>277757</v>
      </c>
    </row>
    <row r="396" spans="1:7" ht="15" customHeight="1" x14ac:dyDescent="0.25">
      <c r="A396" s="51">
        <v>4262</v>
      </c>
      <c r="B396" s="20" t="s">
        <v>17</v>
      </c>
      <c r="C396" s="69">
        <v>296698</v>
      </c>
      <c r="D396" s="69">
        <v>296698</v>
      </c>
      <c r="E396" s="69">
        <v>296698</v>
      </c>
      <c r="F396" s="87">
        <v>277757</v>
      </c>
      <c r="G396" s="112">
        <v>277757</v>
      </c>
    </row>
    <row r="397" spans="1:7" ht="15" customHeight="1" x14ac:dyDescent="0.25">
      <c r="A397" s="30">
        <v>51</v>
      </c>
      <c r="B397" s="16" t="s">
        <v>11</v>
      </c>
      <c r="C397" s="61">
        <f>C398+C403+C409</f>
        <v>1233060</v>
      </c>
      <c r="D397" s="61">
        <f>D398+D403+D409</f>
        <v>1509015</v>
      </c>
      <c r="E397" s="61">
        <f t="shared" ref="E397:F397" si="288">E398+E403+E409</f>
        <v>1509015</v>
      </c>
      <c r="F397" s="94">
        <f t="shared" si="288"/>
        <v>2177551</v>
      </c>
      <c r="G397" s="119">
        <f t="shared" ref="G397" si="289">G398+G403+G409</f>
        <v>2177551</v>
      </c>
    </row>
    <row r="398" spans="1:7" ht="15" customHeight="1" x14ac:dyDescent="0.25">
      <c r="A398" s="29">
        <v>31</v>
      </c>
      <c r="B398" s="17" t="s">
        <v>21</v>
      </c>
      <c r="C398" s="65">
        <f t="shared" ref="C398" si="290">C399+C401</f>
        <v>204461</v>
      </c>
      <c r="D398" s="65">
        <f t="shared" ref="D398:F398" si="291">D399+D401</f>
        <v>204461</v>
      </c>
      <c r="E398" s="65">
        <f t="shared" si="291"/>
        <v>204461</v>
      </c>
      <c r="F398" s="86">
        <f t="shared" si="291"/>
        <v>95815</v>
      </c>
      <c r="G398" s="120">
        <f t="shared" ref="G398" si="292">G399+G401</f>
        <v>95815</v>
      </c>
    </row>
    <row r="399" spans="1:7" ht="15" customHeight="1" x14ac:dyDescent="0.25">
      <c r="A399" s="28">
        <v>311</v>
      </c>
      <c r="B399" s="18" t="s">
        <v>22</v>
      </c>
      <c r="C399" s="68">
        <f t="shared" ref="C399:G399" si="293">C400</f>
        <v>175503</v>
      </c>
      <c r="D399" s="68">
        <f t="shared" si="293"/>
        <v>175503</v>
      </c>
      <c r="E399" s="68">
        <f t="shared" si="293"/>
        <v>175503</v>
      </c>
      <c r="F399" s="85">
        <f t="shared" si="293"/>
        <v>82238</v>
      </c>
      <c r="G399" s="83">
        <f t="shared" si="293"/>
        <v>82238</v>
      </c>
    </row>
    <row r="400" spans="1:7" ht="15" customHeight="1" x14ac:dyDescent="0.25">
      <c r="A400" s="2">
        <v>3111</v>
      </c>
      <c r="B400" s="20" t="s">
        <v>23</v>
      </c>
      <c r="C400" s="69">
        <v>175503</v>
      </c>
      <c r="D400" s="69">
        <v>175503</v>
      </c>
      <c r="E400" s="69">
        <v>175503</v>
      </c>
      <c r="F400" s="87">
        <v>82238</v>
      </c>
      <c r="G400" s="112">
        <v>82238</v>
      </c>
    </row>
    <row r="401" spans="1:7" ht="15" customHeight="1" x14ac:dyDescent="0.25">
      <c r="A401" s="28">
        <v>313</v>
      </c>
      <c r="B401" s="18" t="s">
        <v>25</v>
      </c>
      <c r="C401" s="68">
        <f t="shared" ref="C401:G401" si="294">SUM(C402:C402)</f>
        <v>28958</v>
      </c>
      <c r="D401" s="68">
        <f t="shared" si="294"/>
        <v>28958</v>
      </c>
      <c r="E401" s="68">
        <f t="shared" si="294"/>
        <v>28958</v>
      </c>
      <c r="F401" s="85">
        <f t="shared" si="294"/>
        <v>13577</v>
      </c>
      <c r="G401" s="83">
        <f t="shared" si="294"/>
        <v>13577</v>
      </c>
    </row>
    <row r="402" spans="1:7" ht="15" customHeight="1" x14ac:dyDescent="0.25">
      <c r="A402" s="2">
        <v>3132</v>
      </c>
      <c r="B402" s="20" t="s">
        <v>26</v>
      </c>
      <c r="C402" s="69">
        <v>28958</v>
      </c>
      <c r="D402" s="69">
        <v>28958</v>
      </c>
      <c r="E402" s="69">
        <v>28958</v>
      </c>
      <c r="F402" s="87">
        <v>13577</v>
      </c>
      <c r="G402" s="112">
        <v>13577</v>
      </c>
    </row>
    <row r="403" spans="1:7" ht="15" customHeight="1" x14ac:dyDescent="0.25">
      <c r="A403" s="29">
        <v>32</v>
      </c>
      <c r="B403" s="17" t="s">
        <v>2</v>
      </c>
      <c r="C403" s="65">
        <f>C404+C406</f>
        <v>138505</v>
      </c>
      <c r="D403" s="65">
        <f>D404+D406</f>
        <v>414460</v>
      </c>
      <c r="E403" s="65">
        <f t="shared" ref="E403:F403" si="295">E404+E406</f>
        <v>414460</v>
      </c>
      <c r="F403" s="86">
        <f t="shared" si="295"/>
        <v>367594</v>
      </c>
      <c r="G403" s="120">
        <f t="shared" ref="G403" si="296">G404+G406</f>
        <v>367594</v>
      </c>
    </row>
    <row r="404" spans="1:7" ht="15" customHeight="1" x14ac:dyDescent="0.25">
      <c r="A404" s="28">
        <v>321</v>
      </c>
      <c r="B404" s="18" t="s">
        <v>12</v>
      </c>
      <c r="C404" s="68">
        <f t="shared" ref="C404:G404" si="297">SUM(C405:C405)</f>
        <v>37647</v>
      </c>
      <c r="D404" s="68">
        <f t="shared" si="297"/>
        <v>37647</v>
      </c>
      <c r="E404" s="68">
        <f t="shared" si="297"/>
        <v>37647</v>
      </c>
      <c r="F404" s="85">
        <f t="shared" si="297"/>
        <v>0</v>
      </c>
      <c r="G404" s="83">
        <f t="shared" si="297"/>
        <v>0</v>
      </c>
    </row>
    <row r="405" spans="1:7" ht="15" customHeight="1" x14ac:dyDescent="0.25">
      <c r="A405" s="2">
        <v>3211</v>
      </c>
      <c r="B405" s="20" t="s">
        <v>13</v>
      </c>
      <c r="C405" s="69">
        <v>37647</v>
      </c>
      <c r="D405" s="69">
        <v>37647</v>
      </c>
      <c r="E405" s="69">
        <v>37647</v>
      </c>
      <c r="F405" s="87">
        <v>0</v>
      </c>
      <c r="G405" s="112">
        <v>0</v>
      </c>
    </row>
    <row r="406" spans="1:7" ht="15" customHeight="1" x14ac:dyDescent="0.25">
      <c r="A406" s="28">
        <v>323</v>
      </c>
      <c r="B406" s="18" t="s">
        <v>3</v>
      </c>
      <c r="C406" s="68">
        <f t="shared" ref="C406" si="298">SUM(C407:C408)</f>
        <v>100858</v>
      </c>
      <c r="D406" s="68">
        <f t="shared" ref="D406:F406" si="299">SUM(D407:D408)</f>
        <v>376813</v>
      </c>
      <c r="E406" s="68">
        <f t="shared" si="299"/>
        <v>376813</v>
      </c>
      <c r="F406" s="85">
        <f t="shared" si="299"/>
        <v>367594</v>
      </c>
      <c r="G406" s="83">
        <f t="shared" ref="G406" si="300">SUM(G407:G408)</f>
        <v>367594</v>
      </c>
    </row>
    <row r="407" spans="1:7" ht="15" customHeight="1" x14ac:dyDescent="0.25">
      <c r="A407" s="2">
        <v>3233</v>
      </c>
      <c r="B407" s="20" t="s">
        <v>5</v>
      </c>
      <c r="C407" s="69">
        <v>21210</v>
      </c>
      <c r="D407" s="69">
        <v>21210</v>
      </c>
      <c r="E407" s="69">
        <v>21210</v>
      </c>
      <c r="F407" s="87">
        <v>0</v>
      </c>
      <c r="G407" s="112">
        <v>0</v>
      </c>
    </row>
    <row r="408" spans="1:7" ht="15" customHeight="1" x14ac:dyDescent="0.25">
      <c r="A408" s="2">
        <v>3237</v>
      </c>
      <c r="B408" s="20" t="s">
        <v>6</v>
      </c>
      <c r="C408" s="69">
        <v>79648</v>
      </c>
      <c r="D408" s="69">
        <v>355603</v>
      </c>
      <c r="E408" s="69">
        <v>355603</v>
      </c>
      <c r="F408" s="87">
        <v>367594</v>
      </c>
      <c r="G408" s="112">
        <v>367594</v>
      </c>
    </row>
    <row r="409" spans="1:7" ht="23.25" customHeight="1" x14ac:dyDescent="0.25">
      <c r="A409" s="29">
        <v>42</v>
      </c>
      <c r="B409" s="17" t="s">
        <v>15</v>
      </c>
      <c r="C409" s="80">
        <f>C410</f>
        <v>890094</v>
      </c>
      <c r="D409" s="80">
        <f>D410</f>
        <v>890094</v>
      </c>
      <c r="E409" s="80">
        <f t="shared" ref="E409:G409" si="301">E410</f>
        <v>890094</v>
      </c>
      <c r="F409" s="95">
        <f t="shared" si="301"/>
        <v>1714142</v>
      </c>
      <c r="G409" s="126">
        <f t="shared" si="301"/>
        <v>1714142</v>
      </c>
    </row>
    <row r="410" spans="1:7" ht="15" customHeight="1" x14ac:dyDescent="0.25">
      <c r="A410" s="28">
        <v>426</v>
      </c>
      <c r="B410" s="18" t="s">
        <v>16</v>
      </c>
      <c r="C410" s="68">
        <f t="shared" ref="C410:G410" si="302">C411</f>
        <v>890094</v>
      </c>
      <c r="D410" s="68">
        <f t="shared" si="302"/>
        <v>890094</v>
      </c>
      <c r="E410" s="68">
        <f t="shared" si="302"/>
        <v>890094</v>
      </c>
      <c r="F410" s="85">
        <f t="shared" si="302"/>
        <v>1714142</v>
      </c>
      <c r="G410" s="83">
        <f t="shared" si="302"/>
        <v>1714142</v>
      </c>
    </row>
    <row r="411" spans="1:7" ht="15" customHeight="1" x14ac:dyDescent="0.25">
      <c r="A411" s="2">
        <v>4262</v>
      </c>
      <c r="B411" s="20" t="s">
        <v>17</v>
      </c>
      <c r="C411" s="69">
        <v>890094</v>
      </c>
      <c r="D411" s="69">
        <v>890094</v>
      </c>
      <c r="E411" s="69">
        <v>890094</v>
      </c>
      <c r="F411" s="87">
        <v>1714142</v>
      </c>
      <c r="G411" s="112">
        <v>1714142</v>
      </c>
    </row>
    <row r="412" spans="1:7" x14ac:dyDescent="0.25">
      <c r="A412" s="30">
        <v>559</v>
      </c>
      <c r="B412" s="16" t="s">
        <v>121</v>
      </c>
      <c r="C412" s="61">
        <f>C413+C418+C424</f>
        <v>0</v>
      </c>
      <c r="D412" s="61">
        <f>D413+D418+D424</f>
        <v>0</v>
      </c>
      <c r="E412" s="61">
        <f t="shared" ref="E412:F412" si="303">E413+E418+E424</f>
        <v>0</v>
      </c>
      <c r="F412" s="94">
        <f t="shared" si="303"/>
        <v>811339</v>
      </c>
      <c r="G412" s="119">
        <f t="shared" ref="G412" si="304">G413+G418+G424</f>
        <v>811339</v>
      </c>
    </row>
    <row r="413" spans="1:7" x14ac:dyDescent="0.25">
      <c r="A413" s="29">
        <v>31</v>
      </c>
      <c r="B413" s="17" t="s">
        <v>21</v>
      </c>
      <c r="C413" s="65">
        <f t="shared" ref="C413:F413" si="305">C414+C416</f>
        <v>0</v>
      </c>
      <c r="D413" s="65">
        <f t="shared" si="305"/>
        <v>0</v>
      </c>
      <c r="E413" s="65">
        <f t="shared" si="305"/>
        <v>0</v>
      </c>
      <c r="F413" s="86">
        <f t="shared" si="305"/>
        <v>221774</v>
      </c>
      <c r="G413" s="120">
        <f t="shared" ref="G413" si="306">G414+G416</f>
        <v>221774</v>
      </c>
    </row>
    <row r="414" spans="1:7" x14ac:dyDescent="0.25">
      <c r="A414" s="28">
        <v>311</v>
      </c>
      <c r="B414" s="18" t="s">
        <v>22</v>
      </c>
      <c r="C414" s="68">
        <f t="shared" ref="C414:G414" si="307">C415</f>
        <v>0</v>
      </c>
      <c r="D414" s="68">
        <f t="shared" si="307"/>
        <v>0</v>
      </c>
      <c r="E414" s="68">
        <f t="shared" si="307"/>
        <v>0</v>
      </c>
      <c r="F414" s="85">
        <f t="shared" si="307"/>
        <v>190363</v>
      </c>
      <c r="G414" s="83">
        <f t="shared" si="307"/>
        <v>190363</v>
      </c>
    </row>
    <row r="415" spans="1:7" x14ac:dyDescent="0.25">
      <c r="A415" s="2">
        <v>3111</v>
      </c>
      <c r="B415" s="20" t="s">
        <v>23</v>
      </c>
      <c r="C415" s="69">
        <v>0</v>
      </c>
      <c r="D415" s="69">
        <v>0</v>
      </c>
      <c r="E415" s="69">
        <v>0</v>
      </c>
      <c r="F415" s="87">
        <v>190363</v>
      </c>
      <c r="G415" s="112">
        <v>190363</v>
      </c>
    </row>
    <row r="416" spans="1:7" x14ac:dyDescent="0.25">
      <c r="A416" s="28">
        <v>313</v>
      </c>
      <c r="B416" s="18" t="s">
        <v>25</v>
      </c>
      <c r="C416" s="68">
        <f t="shared" ref="C416:G416" si="308">SUM(C417:C417)</f>
        <v>0</v>
      </c>
      <c r="D416" s="68">
        <f t="shared" si="308"/>
        <v>0</v>
      </c>
      <c r="E416" s="68">
        <f t="shared" si="308"/>
        <v>0</v>
      </c>
      <c r="F416" s="85">
        <f t="shared" si="308"/>
        <v>31411</v>
      </c>
      <c r="G416" s="83">
        <f t="shared" si="308"/>
        <v>31411</v>
      </c>
    </row>
    <row r="417" spans="1:7" ht="22.5" x14ac:dyDescent="0.25">
      <c r="A417" s="2">
        <v>3132</v>
      </c>
      <c r="B417" s="20" t="s">
        <v>26</v>
      </c>
      <c r="C417" s="69">
        <v>0</v>
      </c>
      <c r="D417" s="69">
        <v>0</v>
      </c>
      <c r="E417" s="69">
        <v>0</v>
      </c>
      <c r="F417" s="87">
        <v>31411</v>
      </c>
      <c r="G417" s="112">
        <v>31411</v>
      </c>
    </row>
    <row r="418" spans="1:7" x14ac:dyDescent="0.25">
      <c r="A418" s="29">
        <v>32</v>
      </c>
      <c r="B418" s="17" t="s">
        <v>2</v>
      </c>
      <c r="C418" s="65">
        <f>C419+C421</f>
        <v>0</v>
      </c>
      <c r="D418" s="65">
        <f>D419+D421</f>
        <v>0</v>
      </c>
      <c r="E418" s="65">
        <f t="shared" ref="E418:F418" si="309">E419+E421</f>
        <v>0</v>
      </c>
      <c r="F418" s="86">
        <f t="shared" si="309"/>
        <v>45879</v>
      </c>
      <c r="G418" s="120">
        <f t="shared" ref="G418" si="310">G419+G421</f>
        <v>45879</v>
      </c>
    </row>
    <row r="419" spans="1:7" x14ac:dyDescent="0.25">
      <c r="A419" s="28">
        <v>321</v>
      </c>
      <c r="B419" s="18" t="s">
        <v>12</v>
      </c>
      <c r="C419" s="68">
        <f t="shared" ref="C419:G419" si="311">SUM(C420:C420)</f>
        <v>0</v>
      </c>
      <c r="D419" s="68">
        <f t="shared" si="311"/>
        <v>0</v>
      </c>
      <c r="E419" s="68">
        <f t="shared" si="311"/>
        <v>0</v>
      </c>
      <c r="F419" s="85">
        <f t="shared" si="311"/>
        <v>17600</v>
      </c>
      <c r="G419" s="83">
        <f t="shared" si="311"/>
        <v>17600</v>
      </c>
    </row>
    <row r="420" spans="1:7" x14ac:dyDescent="0.25">
      <c r="A420" s="2">
        <v>3211</v>
      </c>
      <c r="B420" s="20" t="s">
        <v>13</v>
      </c>
      <c r="C420" s="69">
        <v>0</v>
      </c>
      <c r="D420" s="69">
        <v>0</v>
      </c>
      <c r="E420" s="69">
        <v>0</v>
      </c>
      <c r="F420" s="87">
        <v>17600</v>
      </c>
      <c r="G420" s="112">
        <v>17600</v>
      </c>
    </row>
    <row r="421" spans="1:7" x14ac:dyDescent="0.25">
      <c r="A421" s="28">
        <v>323</v>
      </c>
      <c r="B421" s="18" t="s">
        <v>3</v>
      </c>
      <c r="C421" s="68">
        <f t="shared" ref="C421:F421" si="312">SUM(C422:C423)</f>
        <v>0</v>
      </c>
      <c r="D421" s="68">
        <f t="shared" si="312"/>
        <v>0</v>
      </c>
      <c r="E421" s="68">
        <f t="shared" si="312"/>
        <v>0</v>
      </c>
      <c r="F421" s="85">
        <f t="shared" si="312"/>
        <v>28279</v>
      </c>
      <c r="G421" s="83">
        <f t="shared" ref="G421" si="313">SUM(G422:G423)</f>
        <v>28279</v>
      </c>
    </row>
    <row r="422" spans="1:7" x14ac:dyDescent="0.25">
      <c r="A422" s="2">
        <v>3233</v>
      </c>
      <c r="B422" s="20" t="s">
        <v>5</v>
      </c>
      <c r="C422" s="69">
        <v>0</v>
      </c>
      <c r="D422" s="69">
        <v>0</v>
      </c>
      <c r="E422" s="69">
        <v>0</v>
      </c>
      <c r="F422" s="87">
        <v>28279</v>
      </c>
      <c r="G422" s="112">
        <v>28279</v>
      </c>
    </row>
    <row r="423" spans="1:7" x14ac:dyDescent="0.25">
      <c r="A423" s="2">
        <v>3237</v>
      </c>
      <c r="B423" s="20" t="s">
        <v>6</v>
      </c>
      <c r="C423" s="69">
        <v>0</v>
      </c>
      <c r="D423" s="69">
        <v>0</v>
      </c>
      <c r="E423" s="69">
        <v>0</v>
      </c>
      <c r="F423" s="87">
        <v>0</v>
      </c>
      <c r="G423" s="112">
        <v>0</v>
      </c>
    </row>
    <row r="424" spans="1:7" ht="22.5" x14ac:dyDescent="0.25">
      <c r="A424" s="29">
        <v>42</v>
      </c>
      <c r="B424" s="17" t="s">
        <v>15</v>
      </c>
      <c r="C424" s="80">
        <f>C425</f>
        <v>0</v>
      </c>
      <c r="D424" s="80">
        <f>D425</f>
        <v>0</v>
      </c>
      <c r="E424" s="80">
        <f t="shared" ref="E424:G424" si="314">E425</f>
        <v>0</v>
      </c>
      <c r="F424" s="95">
        <f t="shared" si="314"/>
        <v>543686</v>
      </c>
      <c r="G424" s="126">
        <f t="shared" si="314"/>
        <v>543686</v>
      </c>
    </row>
    <row r="425" spans="1:7" x14ac:dyDescent="0.25">
      <c r="A425" s="28">
        <v>426</v>
      </c>
      <c r="B425" s="18" t="s">
        <v>16</v>
      </c>
      <c r="C425" s="68">
        <f t="shared" ref="C425:G425" si="315">C426</f>
        <v>0</v>
      </c>
      <c r="D425" s="68">
        <f t="shared" si="315"/>
        <v>0</v>
      </c>
      <c r="E425" s="68">
        <f t="shared" si="315"/>
        <v>0</v>
      </c>
      <c r="F425" s="85">
        <f t="shared" si="315"/>
        <v>543686</v>
      </c>
      <c r="G425" s="83">
        <f t="shared" si="315"/>
        <v>543686</v>
      </c>
    </row>
    <row r="426" spans="1:7" x14ac:dyDescent="0.25">
      <c r="A426" s="2">
        <v>4262</v>
      </c>
      <c r="B426" s="20" t="s">
        <v>17</v>
      </c>
      <c r="C426" s="69">
        <v>0</v>
      </c>
      <c r="D426" s="69">
        <v>0</v>
      </c>
      <c r="E426" s="69">
        <v>0</v>
      </c>
      <c r="F426" s="87">
        <v>543686</v>
      </c>
      <c r="G426" s="112">
        <v>543686</v>
      </c>
    </row>
  </sheetData>
  <mergeCells count="2">
    <mergeCell ref="A2:C2"/>
    <mergeCell ref="A1:F1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5"/>
  <sheetViews>
    <sheetView workbookViewId="0">
      <selection activeCell="C8" sqref="C8"/>
    </sheetView>
  </sheetViews>
  <sheetFormatPr defaultRowHeight="15" x14ac:dyDescent="0.25"/>
  <cols>
    <col min="3" max="3" width="68.28515625" customWidth="1"/>
    <col min="4" max="4" width="37.85546875" customWidth="1"/>
    <col min="5" max="5" width="21.5703125" customWidth="1"/>
    <col min="6" max="6" width="18.5703125" customWidth="1"/>
  </cols>
  <sheetData>
    <row r="2" spans="2:5" ht="30" customHeight="1" x14ac:dyDescent="0.25">
      <c r="B2" s="39" t="s">
        <v>107</v>
      </c>
      <c r="C2" s="39" t="s">
        <v>99</v>
      </c>
      <c r="D2" s="39" t="s">
        <v>110</v>
      </c>
      <c r="E2" s="39" t="s">
        <v>109</v>
      </c>
    </row>
    <row r="3" spans="2:5" x14ac:dyDescent="0.25">
      <c r="B3" s="44"/>
      <c r="C3" s="45"/>
      <c r="D3" s="45"/>
      <c r="E3" s="45"/>
    </row>
    <row r="7" spans="2:5" ht="22.5" customHeight="1" x14ac:dyDescent="0.25">
      <c r="B7" s="47" t="s">
        <v>108</v>
      </c>
      <c r="C7" s="43"/>
    </row>
    <row r="9" spans="2:5" ht="34.5" customHeight="1" x14ac:dyDescent="0.25">
      <c r="B9" s="46" t="s">
        <v>100</v>
      </c>
      <c r="C9" s="46" t="s">
        <v>111</v>
      </c>
      <c r="D9" s="46" t="s">
        <v>112</v>
      </c>
      <c r="E9" s="46" t="s">
        <v>113</v>
      </c>
    </row>
    <row r="10" spans="2:5" x14ac:dyDescent="0.25">
      <c r="B10" s="42"/>
      <c r="C10" s="42"/>
      <c r="D10" s="42"/>
      <c r="E10" s="42"/>
    </row>
    <row r="11" spans="2:5" x14ac:dyDescent="0.25">
      <c r="B11" s="42"/>
      <c r="C11" s="42"/>
      <c r="D11" s="42"/>
      <c r="E11" s="42"/>
    </row>
    <row r="12" spans="2:5" x14ac:dyDescent="0.25">
      <c r="B12" s="42"/>
      <c r="C12" s="42"/>
      <c r="D12" s="42"/>
      <c r="E12" s="42"/>
    </row>
    <row r="13" spans="2:5" x14ac:dyDescent="0.25">
      <c r="B13" s="42"/>
      <c r="C13" s="42"/>
      <c r="D13" s="42"/>
      <c r="E13" s="42"/>
    </row>
    <row r="14" spans="2:5" x14ac:dyDescent="0.25">
      <c r="B14" s="42"/>
      <c r="C14" s="42"/>
      <c r="D14" s="42"/>
      <c r="E14" s="42"/>
    </row>
    <row r="15" spans="2:5" x14ac:dyDescent="0.25">
      <c r="B15" s="42"/>
      <c r="C15" s="42"/>
      <c r="D15" s="42"/>
      <c r="E15" s="42"/>
    </row>
    <row r="16" spans="2:5" x14ac:dyDescent="0.25">
      <c r="B16" s="42"/>
      <c r="C16" s="42"/>
      <c r="D16" s="42"/>
      <c r="E16" s="42"/>
    </row>
    <row r="17" spans="2:5" x14ac:dyDescent="0.25">
      <c r="B17" s="42"/>
      <c r="C17" s="42"/>
      <c r="D17" s="42"/>
      <c r="E17" s="42"/>
    </row>
    <row r="18" spans="2:5" x14ac:dyDescent="0.25">
      <c r="B18" s="42"/>
      <c r="C18" s="42"/>
      <c r="D18" s="42"/>
      <c r="E18" s="42"/>
    </row>
    <row r="19" spans="2:5" x14ac:dyDescent="0.25">
      <c r="B19" s="42"/>
      <c r="C19" s="42"/>
      <c r="D19" s="42"/>
      <c r="E19" s="42"/>
    </row>
    <row r="20" spans="2:5" x14ac:dyDescent="0.25">
      <c r="B20" s="42"/>
      <c r="C20" s="42"/>
      <c r="D20" s="42"/>
      <c r="E20" s="42"/>
    </row>
    <row r="21" spans="2:5" x14ac:dyDescent="0.25">
      <c r="B21" s="42"/>
      <c r="C21" s="42"/>
      <c r="D21" s="42"/>
      <c r="E21" s="42"/>
    </row>
    <row r="22" spans="2:5" x14ac:dyDescent="0.25">
      <c r="B22" s="42"/>
      <c r="C22" s="42"/>
      <c r="D22" s="42"/>
      <c r="E22" s="42"/>
    </row>
    <row r="23" spans="2:5" x14ac:dyDescent="0.25">
      <c r="B23" s="42"/>
      <c r="C23" s="42"/>
      <c r="D23" s="42"/>
      <c r="E23" s="42"/>
    </row>
    <row r="24" spans="2:5" x14ac:dyDescent="0.25">
      <c r="B24" s="42"/>
      <c r="C24" s="42"/>
      <c r="D24" s="42"/>
      <c r="E24" s="42"/>
    </row>
    <row r="25" spans="2:5" x14ac:dyDescent="0.25">
      <c r="B25" s="42"/>
      <c r="C25" s="42"/>
      <c r="D25" s="42"/>
      <c r="E25" s="4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1"/>
  <sheetViews>
    <sheetView topLeftCell="A13" workbookViewId="0">
      <selection activeCell="B47" sqref="B47"/>
    </sheetView>
  </sheetViews>
  <sheetFormatPr defaultRowHeight="15" x14ac:dyDescent="0.25"/>
  <cols>
    <col min="2" max="2" width="38.42578125" customWidth="1"/>
    <col min="3" max="3" width="24.7109375" customWidth="1"/>
    <col min="4" max="4" width="20.5703125" style="3" customWidth="1"/>
    <col min="5" max="5" width="27.5703125" style="3" customWidth="1"/>
    <col min="6" max="6" width="90" customWidth="1"/>
    <col min="7" max="7" width="34.5703125" customWidth="1"/>
  </cols>
  <sheetData>
    <row r="4" spans="1:6" ht="36.75" customHeight="1" x14ac:dyDescent="0.25">
      <c r="B4" s="49" t="s">
        <v>99</v>
      </c>
      <c r="C4" s="137"/>
      <c r="D4" s="138"/>
      <c r="E4" s="139"/>
    </row>
    <row r="7" spans="1:6" ht="66.75" customHeight="1" x14ac:dyDescent="0.25">
      <c r="A7" s="40" t="s">
        <v>100</v>
      </c>
      <c r="B7" s="48" t="s">
        <v>101</v>
      </c>
      <c r="C7" s="48" t="s">
        <v>102</v>
      </c>
      <c r="D7" s="41" t="s">
        <v>103</v>
      </c>
      <c r="E7" s="41" t="s">
        <v>106</v>
      </c>
      <c r="F7" s="41" t="s">
        <v>105</v>
      </c>
    </row>
    <row r="8" spans="1:6" x14ac:dyDescent="0.25">
      <c r="A8" s="42"/>
      <c r="B8" s="42"/>
      <c r="C8" s="42"/>
      <c r="D8" s="42"/>
      <c r="E8" s="42"/>
      <c r="F8" s="42"/>
    </row>
    <row r="9" spans="1:6" x14ac:dyDescent="0.25">
      <c r="A9" s="42"/>
      <c r="B9" s="42"/>
      <c r="C9" s="42"/>
      <c r="D9" s="42"/>
      <c r="E9" s="42"/>
      <c r="F9" s="42"/>
    </row>
    <row r="10" spans="1:6" x14ac:dyDescent="0.25">
      <c r="A10" s="42"/>
      <c r="B10" s="42"/>
      <c r="C10" s="42"/>
      <c r="D10" s="42"/>
      <c r="E10" s="42"/>
      <c r="F10" s="42"/>
    </row>
    <row r="11" spans="1:6" x14ac:dyDescent="0.25">
      <c r="A11" s="42"/>
      <c r="B11" s="42"/>
      <c r="C11" s="42"/>
      <c r="D11" s="42"/>
      <c r="E11" s="42"/>
      <c r="F11" s="42"/>
    </row>
    <row r="12" spans="1:6" x14ac:dyDescent="0.25">
      <c r="A12" s="42"/>
      <c r="B12" s="42"/>
      <c r="C12" s="42"/>
      <c r="D12" s="42"/>
      <c r="E12" s="42"/>
      <c r="F12" s="42"/>
    </row>
    <row r="13" spans="1:6" x14ac:dyDescent="0.25">
      <c r="A13" s="42"/>
      <c r="B13" s="42"/>
      <c r="C13" s="42"/>
      <c r="D13" s="42"/>
      <c r="E13" s="42"/>
      <c r="F13" s="42"/>
    </row>
    <row r="14" spans="1:6" x14ac:dyDescent="0.25">
      <c r="A14" s="42"/>
      <c r="B14" s="42"/>
      <c r="C14" s="42"/>
      <c r="D14" s="42"/>
      <c r="E14" s="42"/>
      <c r="F14" s="42"/>
    </row>
    <row r="15" spans="1:6" x14ac:dyDescent="0.25">
      <c r="A15" s="42"/>
      <c r="B15" s="42"/>
      <c r="C15" s="42"/>
      <c r="D15" s="42"/>
      <c r="E15" s="42"/>
      <c r="F15" s="42"/>
    </row>
    <row r="16" spans="1:6" x14ac:dyDescent="0.25">
      <c r="A16" s="42"/>
      <c r="B16" s="42"/>
      <c r="C16" s="42"/>
      <c r="D16" s="42"/>
      <c r="E16" s="42"/>
      <c r="F16" s="42"/>
    </row>
    <row r="17" spans="1:6" x14ac:dyDescent="0.25">
      <c r="A17" s="42"/>
      <c r="B17" s="42"/>
      <c r="C17" s="42"/>
      <c r="D17" s="42"/>
      <c r="E17" s="42"/>
      <c r="F17" s="42"/>
    </row>
    <row r="18" spans="1:6" x14ac:dyDescent="0.25">
      <c r="A18" s="42"/>
      <c r="B18" s="42"/>
      <c r="C18" s="42"/>
      <c r="D18" s="42"/>
      <c r="E18" s="42"/>
      <c r="F18" s="42"/>
    </row>
    <row r="19" spans="1:6" x14ac:dyDescent="0.25">
      <c r="A19" s="42"/>
      <c r="B19" s="42"/>
      <c r="C19" s="42"/>
      <c r="D19" s="42"/>
      <c r="E19" s="42"/>
      <c r="F19" s="42"/>
    </row>
    <row r="20" spans="1:6" x14ac:dyDescent="0.25">
      <c r="A20" s="42"/>
      <c r="B20" s="42"/>
      <c r="C20" s="42"/>
      <c r="D20" s="42"/>
      <c r="E20" s="42"/>
      <c r="F20" s="42"/>
    </row>
    <row r="21" spans="1:6" x14ac:dyDescent="0.25">
      <c r="A21" s="42"/>
      <c r="B21" s="42"/>
      <c r="C21" s="42"/>
      <c r="D21" s="42"/>
      <c r="E21" s="42"/>
      <c r="F21" s="42"/>
    </row>
    <row r="22" spans="1:6" x14ac:dyDescent="0.25">
      <c r="A22" s="42"/>
      <c r="B22" s="42"/>
      <c r="C22" s="42"/>
      <c r="D22" s="42"/>
      <c r="E22" s="42"/>
      <c r="F22" s="42"/>
    </row>
    <row r="23" spans="1:6" x14ac:dyDescent="0.25">
      <c r="A23" s="42"/>
      <c r="B23" s="42"/>
      <c r="C23" s="42"/>
      <c r="D23" s="42"/>
      <c r="E23" s="42"/>
      <c r="F23" s="42"/>
    </row>
    <row r="24" spans="1:6" x14ac:dyDescent="0.25">
      <c r="A24" s="42"/>
      <c r="B24" s="42"/>
      <c r="C24" s="42"/>
      <c r="D24" s="42"/>
      <c r="E24" s="42"/>
      <c r="F24" s="42"/>
    </row>
    <row r="25" spans="1:6" x14ac:dyDescent="0.25">
      <c r="A25" s="42"/>
      <c r="B25" s="42"/>
      <c r="C25" s="42"/>
      <c r="D25" s="42"/>
      <c r="E25" s="42"/>
      <c r="F25" s="42"/>
    </row>
    <row r="26" spans="1:6" x14ac:dyDescent="0.25">
      <c r="A26" s="42"/>
      <c r="B26" s="42"/>
      <c r="C26" s="42"/>
      <c r="D26" s="42"/>
      <c r="E26" s="42"/>
      <c r="F26" s="42"/>
    </row>
    <row r="27" spans="1:6" x14ac:dyDescent="0.25">
      <c r="A27" s="42"/>
      <c r="B27" s="42"/>
      <c r="C27" s="42"/>
      <c r="D27" s="42"/>
      <c r="E27" s="42"/>
      <c r="F27" s="42"/>
    </row>
    <row r="28" spans="1:6" x14ac:dyDescent="0.25">
      <c r="A28" s="42"/>
      <c r="B28" s="42"/>
      <c r="C28" s="42"/>
      <c r="D28" s="42"/>
      <c r="E28" s="42"/>
      <c r="F28" s="42"/>
    </row>
    <row r="31" spans="1:6" x14ac:dyDescent="0.25">
      <c r="B31" t="s">
        <v>104</v>
      </c>
    </row>
  </sheetData>
  <mergeCells count="1">
    <mergeCell ref="C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Kretanje</vt:lpstr>
      <vt:lpstr>ZAPOŠLJAVANJE</vt:lpstr>
      <vt:lpstr>NABAVA OPREME</vt:lpstr>
      <vt:lpstr>Kretanje!Ispis_naslova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Barišić Vesna</dc:creator>
  <cp:lastModifiedBy>DIMEC JASNA</cp:lastModifiedBy>
  <cp:lastPrinted>2023-02-07T11:09:01Z</cp:lastPrinted>
  <dcterms:created xsi:type="dcterms:W3CDTF">2020-08-13T06:26:13Z</dcterms:created>
  <dcterms:modified xsi:type="dcterms:W3CDTF">2023-02-07T14:20:30Z</dcterms:modified>
</cp:coreProperties>
</file>